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855" tabRatio="913" firstSheet="9" activeTab="19"/>
  </bookViews>
  <sheets>
    <sheet name="1.1  Койки" sheetId="1" r:id="rId1"/>
    <sheet name="1.2 Принятые, с.уходы" sheetId="2" state="hidden" r:id="rId2"/>
    <sheet name="1.2.1 С.уходы и факторы" sheetId="3" state="hidden" r:id="rId3"/>
    <sheet name="2. Клиенты" sheetId="4" r:id="rId4"/>
    <sheet name="3.1 Долгожит." sheetId="5" r:id="rId5"/>
    <sheet name="3.2. Несчас. случ." sheetId="6" r:id="rId6"/>
    <sheet name="4.1 Ж-устр." sheetId="7" r:id="rId7"/>
    <sheet name="4.1.1 Ж-устр. поступивших" sheetId="8" r:id="rId8"/>
    <sheet name="4.1.2 Ж-устр. живших ранее." sheetId="9" r:id="rId9"/>
    <sheet name="4.2 Выпускники" sheetId="10" r:id="rId10"/>
    <sheet name="5.1 Семинары" sheetId="11" r:id="rId11"/>
    <sheet name="5.2 Акции по терр." sheetId="12" state="hidden" r:id="rId12"/>
    <sheet name="5.2 Акции" sheetId="13" r:id="rId13"/>
    <sheet name="5.3 Проекты" sheetId="14" r:id="rId14"/>
    <sheet name="6 Кадры" sheetId="15" r:id="rId15"/>
    <sheet name="7 Д-ть дир." sheetId="16" r:id="rId16"/>
    <sheet name="8. МТБ" sheetId="17" r:id="rId17"/>
    <sheet name="9. Охрана ж." sheetId="18" r:id="rId18"/>
    <sheet name="10 Жалобы" sheetId="19" r:id="rId19"/>
    <sheet name="11 Питание" sheetId="20" r:id="rId20"/>
  </sheets>
  <definedNames>
    <definedName name="_xlnm.Print_Titles" localSheetId="0">'1.1  Койки'!$4:$8</definedName>
    <definedName name="_xlnm.Print_Titles" localSheetId="1">'1.2 Принятые, с.уходы'!$3:$6</definedName>
    <definedName name="_xlnm.Print_Titles" localSheetId="19">'11 Питание'!$4:$6</definedName>
    <definedName name="_xlnm.Print_Titles" localSheetId="4">'3.1 Долгожит.'!$4:$6</definedName>
    <definedName name="_xlnm.Print_Titles" localSheetId="6">'4.1 Ж-устр.'!$3:$5</definedName>
    <definedName name="_xlnm.Print_Titles" localSheetId="7">'4.1.1 Ж-устр. поступивших'!$3:$5</definedName>
    <definedName name="_xlnm.Print_Titles" localSheetId="8">'4.1.2 Ж-устр. живших ранее.'!$4:$6</definedName>
    <definedName name="_xlnm.Print_Titles" localSheetId="10">'5.1 Семинары'!$3:$9</definedName>
    <definedName name="_xlnm.Print_Titles" localSheetId="13">'5.3 Проекты'!$6:$7</definedName>
    <definedName name="_xlnm.Print_Titles" localSheetId="14">'6 Кадры'!$4:$5</definedName>
    <definedName name="_xlnm.Print_Titles" localSheetId="15">'7 Д-ть дир.'!$3:$4</definedName>
    <definedName name="_xlnm.Print_Titles" localSheetId="16">'8. МТБ'!$3:$4</definedName>
    <definedName name="_xlnm.Print_Titles" localSheetId="17">'9. Охрана ж.'!$4:$5</definedName>
    <definedName name="_xlnm.Print_Area" localSheetId="0">'1.1  Койки'!$A$1:$AG$27</definedName>
    <definedName name="_xlnm.Print_Area" localSheetId="19">'11 Питание'!$A$1:$V$28</definedName>
    <definedName name="_xlnm.Print_Area" localSheetId="3">'2. Клиенты'!$A$1:$AC$28</definedName>
    <definedName name="_xlnm.Print_Area" localSheetId="4">'3.1 Долгожит.'!$A$1:$G$14</definedName>
    <definedName name="_xlnm.Print_Area" localSheetId="6">'4.1 Ж-устр.'!$A$1:$AH$23</definedName>
    <definedName name="_xlnm.Print_Area" localSheetId="7">'4.1.1 Ж-устр. поступивших'!$A$1:$AI$26</definedName>
    <definedName name="_xlnm.Print_Area" localSheetId="8">'4.1.2 Ж-устр. живших ранее.'!$A$1:$AH$25</definedName>
    <definedName name="_xlnm.Print_Area" localSheetId="9">'4.2 Выпускники'!$A$1:$AI$13</definedName>
    <definedName name="_xlnm.Print_Area" localSheetId="12">'5.2 Акции'!$A$1:$K$25</definedName>
    <definedName name="_xlnm.Print_Area" localSheetId="14">'6 Кадры'!$A$1:$AG$37</definedName>
    <definedName name="_xlnm.Print_Area" localSheetId="15">'7 Д-ть дир.'!$A$1:$I$9</definedName>
    <definedName name="_xlnm.Print_Area" localSheetId="16">'8. МТБ'!$A$1:$H$8</definedName>
    <definedName name="_xlnm.Print_Area" localSheetId="17">'9. Охрана ж.'!$A$1:$I$10</definedName>
  </definedNames>
  <calcPr fullCalcOnLoad="1"/>
</workbook>
</file>

<file path=xl/sharedStrings.xml><?xml version="1.0" encoding="utf-8"?>
<sst xmlns="http://schemas.openxmlformats.org/spreadsheetml/2006/main" count="603" uniqueCount="249">
  <si>
    <t>7487 по ОЦП "Уральская деревня"</t>
  </si>
  <si>
    <t>январь</t>
  </si>
  <si>
    <t>МП.</t>
  </si>
  <si>
    <t xml:space="preserve">январь </t>
  </si>
  <si>
    <t>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</si>
  <si>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</si>
  <si>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</si>
  <si>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</si>
  <si>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</si>
  <si>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</si>
  <si>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</si>
  <si>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</si>
  <si>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</si>
  <si>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</si>
  <si>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</si>
  <si>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</si>
  <si>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Директор_____________________</t>
  </si>
  <si>
    <t xml:space="preserve"> 2013 г.</t>
  </si>
  <si>
    <t>Итого за год</t>
  </si>
  <si>
    <t>2013 г.</t>
  </si>
  <si>
    <t>Форма отчетности № 11</t>
  </si>
  <si>
    <t>Наличие / отсутствие обоснованных жалоб на деятельность учреждения / руководителя</t>
  </si>
  <si>
    <t>коллектива УСОСиД</t>
  </si>
  <si>
    <t>граждан</t>
  </si>
  <si>
    <t>других органов</t>
  </si>
  <si>
    <t xml:space="preserve">Директор_____________________ </t>
  </si>
  <si>
    <t xml:space="preserve">               Наличие/отсутствие обоснованных жалоб на деятельность учреждения/руководителя в текущем году</t>
  </si>
  <si>
    <t>"Наличие в учреждении воспитанников, проживших свыше установленных сроков"</t>
  </si>
  <si>
    <t>Свыше 6 месяцев</t>
  </si>
  <si>
    <t>Свыше 1 года</t>
  </si>
  <si>
    <t>Свыше 2 лет</t>
  </si>
  <si>
    <t>"Наличие несчастных случаев"</t>
  </si>
  <si>
    <t>Из них:</t>
  </si>
  <si>
    <t>кол-во н/летних старше 10 лет</t>
  </si>
  <si>
    <t>кол-во н/летних с психическими заболеваниями, подтвержденных мед.документами</t>
  </si>
  <si>
    <t xml:space="preserve">                                                         Форма отчетности № 1.2.1 </t>
  </si>
  <si>
    <t>Наличие несчастных случаев   (указать количественный показатель и, при условии что он больше 0, расшифровать)</t>
  </si>
  <si>
    <t>Форма отчетности №  10</t>
  </si>
  <si>
    <t xml:space="preserve">Форма отчетности № 1.2 </t>
  </si>
  <si>
    <t>"Укрепление материально-технической базы учреждения"</t>
  </si>
  <si>
    <t xml:space="preserve">«Деятельность руководителя  учреждения» 
</t>
  </si>
  <si>
    <t>"Обеспечение сохранности жизни и здоровья детей"</t>
  </si>
  <si>
    <t xml:space="preserve">Фактически действующее количество мест </t>
  </si>
  <si>
    <t xml:space="preserve">Фактическое выполнение койко-дней </t>
  </si>
  <si>
    <t xml:space="preserve">в стационарном отделении </t>
  </si>
  <si>
    <t xml:space="preserve">в группе дневного пребывания </t>
  </si>
  <si>
    <t>в группе дневного пребывания</t>
  </si>
  <si>
    <t xml:space="preserve">в относительных показателях </t>
  </si>
  <si>
    <t>М.П.</t>
  </si>
  <si>
    <t xml:space="preserve">Количество несовершеннолетних </t>
  </si>
  <si>
    <t>Количество отказов в приеме в стационарное отделение учреждения</t>
  </si>
  <si>
    <t>Вновь принятых в стационарное отделение учреждения</t>
  </si>
  <si>
    <t>Перевезенных учреждением</t>
  </si>
  <si>
    <t>по Свердловской области</t>
  </si>
  <si>
    <t>в пределах РФ</t>
  </si>
  <si>
    <t>за пределы РФ</t>
  </si>
  <si>
    <t>Форма отчетности №2</t>
  </si>
  <si>
    <t>"Количество обслуженных клиентов"</t>
  </si>
  <si>
    <t>Количество обслуженных клиентов</t>
  </si>
  <si>
    <t xml:space="preserve">Стационарное отделение </t>
  </si>
  <si>
    <t>Отделение дневного пребывания</t>
  </si>
  <si>
    <t>Отделение профилактики безнадзорности</t>
  </si>
  <si>
    <t>Кризисное отделение для женщин</t>
  </si>
  <si>
    <t>Отделение сопровождения опекаемых</t>
  </si>
  <si>
    <t>Форма отчетности №4.1</t>
  </si>
  <si>
    <t>«Жизнеустройство детей-сирот и детей, оставшихся без попечения родителей»</t>
  </si>
  <si>
    <t>Наименование учреждения</t>
  </si>
  <si>
    <t xml:space="preserve">Жизнеустройство несовершеннолетних, временно проживающих в стационарном отделении учреждения  </t>
  </si>
  <si>
    <t xml:space="preserve">Опека </t>
  </si>
  <si>
    <t xml:space="preserve">Усыновление </t>
  </si>
  <si>
    <t>СВГ</t>
  </si>
  <si>
    <t>Приемная семья</t>
  </si>
  <si>
    <t xml:space="preserve">Учреждения гос. воспитания </t>
  </si>
  <si>
    <t>Возвращено в родную семью</t>
  </si>
  <si>
    <t>Итого по всем формам</t>
  </si>
  <si>
    <t xml:space="preserve">        М.П.</t>
  </si>
  <si>
    <t>Форма отчетности №4.1.1</t>
  </si>
  <si>
    <t>Поступило несовершеннолетних с установленным статусом</t>
  </si>
  <si>
    <t>Статус установлен в период проживания в учреждении</t>
  </si>
  <si>
    <t xml:space="preserve">Жизнеустройство несовершеннолетних, временно проживающих в стационарном отделении учреждения </t>
  </si>
  <si>
    <t xml:space="preserve">Учреждения госвоспитания </t>
  </si>
  <si>
    <t>Другие формы жизнеустройства</t>
  </si>
  <si>
    <t>Форма отчетности №4.1.2</t>
  </si>
  <si>
    <t>Количество несовершеннолетних с установленным статусом, проживающих в учреждении</t>
  </si>
  <si>
    <t>Форма отчетности №4.3</t>
  </si>
  <si>
    <t xml:space="preserve">Кол-во выпускников </t>
  </si>
  <si>
    <t>Кол-во несовершеннолетних, поступивших в</t>
  </si>
  <si>
    <t>ВУЗы</t>
  </si>
  <si>
    <t>«Организационно-методическая работа учреждения»</t>
  </si>
  <si>
    <t xml:space="preserve">Наименование учреждения </t>
  </si>
  <si>
    <t>Организация и проведение конференций, семинаров, круглых столов, открытых мероприятий (кол-во в ед.)</t>
  </si>
  <si>
    <t>Форма отчетности №5.2</t>
  </si>
  <si>
    <t xml:space="preserve">Наименование  учреждения </t>
  </si>
  <si>
    <t>Результативность (кол-во чел.)</t>
  </si>
  <si>
    <t xml:space="preserve">Участие в мероприятии </t>
  </si>
  <si>
    <t xml:space="preserve">Выход участников в финал </t>
  </si>
  <si>
    <t xml:space="preserve">Победители финала </t>
  </si>
  <si>
    <t xml:space="preserve">1 место </t>
  </si>
  <si>
    <t xml:space="preserve">2 место </t>
  </si>
  <si>
    <t xml:space="preserve">3 место </t>
  </si>
  <si>
    <t>Форма отчетности №6</t>
  </si>
  <si>
    <t>«Кадровая политика учреждения»</t>
  </si>
  <si>
    <t>Фактическое кол-во сотрудников/ специалистов</t>
  </si>
  <si>
    <t>Кол-во специалистов, прошедших аттестацию</t>
  </si>
  <si>
    <t>Кол-во сотрудников, окончивших курсы повышения квалификации</t>
  </si>
  <si>
    <t>Кол-во сотрудников, поступивших в ВУЗы</t>
  </si>
  <si>
    <t>Наличие методического/педагогического совета в учреждении, методических объединений специалистов (указать)</t>
  </si>
  <si>
    <t>Кол-во вакансий сотрудников/специалистов</t>
  </si>
  <si>
    <t>Кол-во уволившихся сотрудников/специалистов</t>
  </si>
  <si>
    <t>Кол-во вновь принятых сотрудников/специалистов</t>
  </si>
  <si>
    <t>«Выполнение норм питания воспитанников»</t>
  </si>
  <si>
    <t>Выполнение норм питания воспитанников стационарных учреждений в процентах</t>
  </si>
  <si>
    <t>Хлеб пшеничный</t>
  </si>
  <si>
    <t>Хлеб ржаной</t>
  </si>
  <si>
    <t>Мука пшеничная</t>
  </si>
  <si>
    <t>Крупы, макароны, бобовые</t>
  </si>
  <si>
    <t>Картофель</t>
  </si>
  <si>
    <t>Овощи</t>
  </si>
  <si>
    <t>Фрукты,  соки</t>
  </si>
  <si>
    <t>Сухофрукты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</si>
  <si>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</si>
  <si>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</si>
  <si>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</si>
  <si>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</si>
  <si>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</si>
  <si>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Молоко, кефир</t>
  </si>
  <si>
    <t>Творог</t>
  </si>
  <si>
    <t>Мясо, кура, колбасные изделия</t>
  </si>
  <si>
    <t>Рыба</t>
  </si>
  <si>
    <t>Сметана</t>
  </si>
  <si>
    <t>Сыр</t>
  </si>
  <si>
    <t>Кофе</t>
  </si>
  <si>
    <t>Соль йодированная</t>
  </si>
  <si>
    <t>/</t>
  </si>
  <si>
    <t xml:space="preserve"> Форма отчетности №1.1 </t>
  </si>
  <si>
    <t>«Объемные показатели деятельности учреждения»</t>
  </si>
  <si>
    <t xml:space="preserve">       М.П.</t>
  </si>
  <si>
    <t xml:space="preserve">       М.П. </t>
  </si>
  <si>
    <t>Форма отчетности № 3.1</t>
  </si>
  <si>
    <t>Форма отчетности №3.2</t>
  </si>
  <si>
    <t>Форма отчетности № 5.1.</t>
  </si>
  <si>
    <t>Участие в проведении конференций, семинаров, круглых столов, открытых мероприятий (кол-во в ед.)</t>
  </si>
  <si>
    <t>М.П</t>
  </si>
  <si>
    <t>Другие формы жизнеустрой ства</t>
  </si>
  <si>
    <t xml:space="preserve">Работа со СМИ:
интервью,
статьи, теле-и радиопередачи
(кол-во в ед.)
</t>
  </si>
  <si>
    <t>учреждения начального профессионального образования (ПТУ)</t>
  </si>
  <si>
    <t>учреждения среднего профессионального образования (техникум)</t>
  </si>
  <si>
    <t>Форма отчетности №7</t>
  </si>
  <si>
    <t xml:space="preserve">Показатели деятельности руководителя учреждения </t>
  </si>
  <si>
    <t>Руководство Советом директоров округа</t>
  </si>
  <si>
    <t>Наличие ученой степени/почетного звания (указать)</t>
  </si>
  <si>
    <t>Привлечение внебюджетных средств (в тыс. руб.)</t>
  </si>
  <si>
    <t>Внедрение энергосберегающих технологий (указать)</t>
  </si>
  <si>
    <t>Лицензирование медицинской/ педагогической деятельности (указать)</t>
  </si>
  <si>
    <t>Открытие новых отделений в структуре учреждения (указать)</t>
  </si>
  <si>
    <t>Организация летней оздоровительной площадки (указать кол-во смен)</t>
  </si>
  <si>
    <t>Форма отчетности № 5.3</t>
  </si>
  <si>
    <t>"Организационно-методическая работа учреждения"</t>
  </si>
  <si>
    <t>Реализация инновационных проектов по улучшению положения женщин, семьи и детей (указать название)</t>
  </si>
  <si>
    <t xml:space="preserve">Областного уровня </t>
  </si>
  <si>
    <t>Окружного уровня</t>
  </si>
  <si>
    <t xml:space="preserve">Муниципального уровня </t>
  </si>
  <si>
    <t>Форма отчетности №8</t>
  </si>
  <si>
    <t xml:space="preserve">Проведение капитального и текущего ремонта </t>
  </si>
  <si>
    <t>Наличие тревожной кнопки</t>
  </si>
  <si>
    <t xml:space="preserve">Наличие противопожарной сигнализации </t>
  </si>
  <si>
    <t xml:space="preserve">Наличие ограждения вокруг территории учреждения </t>
  </si>
  <si>
    <t xml:space="preserve">Наличие ставки вахтера </t>
  </si>
  <si>
    <t>Благоустройство территории вокруг здания (указать конкретно)</t>
  </si>
  <si>
    <t>Приобретение нового оборудования, техники, мебели и т.п. (указать)</t>
  </si>
  <si>
    <t>(в тыс. руб.)</t>
  </si>
  <si>
    <t>Форма отчетности №  9</t>
  </si>
  <si>
    <t>Наличие плана работы по созданию условий для обеспечения жизни и здоровья детей</t>
  </si>
  <si>
    <t>Наличие журнала инструктажей сотрудников/ воспитанников  по ТБ</t>
  </si>
  <si>
    <t>Ответственный за проведение инструктажей по ТБ (Ф.И.О.)</t>
  </si>
  <si>
    <t xml:space="preserve">Несчастные случаи с несовершеннолетними </t>
  </si>
  <si>
    <t xml:space="preserve">Ф.И.О. ребенка, год рождения </t>
  </si>
  <si>
    <t xml:space="preserve">Дата несчастного случая </t>
  </si>
  <si>
    <t xml:space="preserve">Вид несчастного случая </t>
  </si>
  <si>
    <t xml:space="preserve">Причина </t>
  </si>
  <si>
    <t xml:space="preserve">Принятые меры </t>
  </si>
  <si>
    <t>Форма отчетности № 5.2</t>
  </si>
  <si>
    <t>«Организационно-методическая работа учреждения</t>
  </si>
  <si>
    <t>Наименование социального мероприятия в сфере государственной семейной политики</t>
  </si>
  <si>
    <t>1. Областной Фестиваль «Женщина года»</t>
  </si>
  <si>
    <t>2. Областной Фестиваль творчества детей с ограниченными возможностями «Мы все можем»</t>
  </si>
  <si>
    <t>3.Областной Фестиваль творчества воспитанников учреждений социального обслуживания «Город мастеров»</t>
  </si>
  <si>
    <t>4. Областной Конкурс «Самый лучший папа»</t>
  </si>
  <si>
    <t>5. Областной Конкурс «Семья года»</t>
  </si>
  <si>
    <t>6. Областной Фестиваль семей, воспитывающих детей с ограниченными возможностями</t>
  </si>
  <si>
    <t>7. Областной Фестиваль «Патриоты России»</t>
  </si>
  <si>
    <t>8. Областная Спартакиада несовершеннолетних, нуждающихся в особой заботе государства «Город олимпийских надежд»</t>
  </si>
  <si>
    <t>9. Областной Фестиваль, посвященный Дню матери</t>
  </si>
  <si>
    <t xml:space="preserve"> в абсолютных показателях</t>
  </si>
  <si>
    <t>Международного и федерального уровней</t>
  </si>
  <si>
    <t>Вновь принятых в отделение полустационарного обслуживания (отделение реабилитации)</t>
  </si>
  <si>
    <t xml:space="preserve">Отделение приема граждан </t>
  </si>
  <si>
    <t>Исполнение сметы учреждения (в тыс.руб. и %)*</t>
  </si>
  <si>
    <t>*Процент исполнения сметы указан от годовой суммы финансирования</t>
  </si>
  <si>
    <t>кол-во "статусных" несовершеннолетних</t>
  </si>
  <si>
    <r>
      <t xml:space="preserve">                       </t>
    </r>
    <r>
      <rPr>
        <sz val="14"/>
        <rFont val="Times New Roman"/>
        <family val="1"/>
      </rPr>
      <t xml:space="preserve">            </t>
    </r>
  </si>
  <si>
    <t>Наличие в учреждениях факторов, затрудняющих процес профилактики самовольных уходов</t>
  </si>
  <si>
    <t>Отделение реабилитации детей с ОВ</t>
  </si>
  <si>
    <t xml:space="preserve">Отделение психолого-педагогической помощи </t>
  </si>
  <si>
    <t xml:space="preserve">Консультативное отделение </t>
  </si>
  <si>
    <t>Итого по учреждению</t>
  </si>
  <si>
    <t>Др. отделения (отд. соц.-мед. реаб.; отд. планир. семьи; отд.перевозки)</t>
  </si>
  <si>
    <t>на 31.12.2012</t>
  </si>
  <si>
    <t>международного и федерального уровней</t>
  </si>
  <si>
    <t>областного урования</t>
  </si>
  <si>
    <t>окружного уровня</t>
  </si>
  <si>
    <t>муниципального уровня</t>
  </si>
  <si>
    <t>федеральными, областными</t>
  </si>
  <si>
    <t>муниципальными</t>
  </si>
  <si>
    <t>Участие в разработке нормативно-правовых и программно-методических документов (указать название)</t>
  </si>
  <si>
    <t>МП</t>
  </si>
  <si>
    <t>Количество н/летних, проживавших в СО учреждения за год (по приказам о зачислении)</t>
  </si>
  <si>
    <t>Количество несовершеннолетних, самовольно покинувших учреждения*</t>
  </si>
  <si>
    <t>* считаем несовершеннолетнего только один раз</t>
  </si>
  <si>
    <t>Итого за год*</t>
  </si>
  <si>
    <t>*в строке "ИТОГО ЗА ГОД" показываем фактическое число на конец года, а не сумму за 12 месяце</t>
  </si>
  <si>
    <t>Количество н/летних, допустивших самовольный уход**</t>
  </si>
  <si>
    <t>** несовершеннлетний один, а уходов совершил несколько</t>
  </si>
  <si>
    <t>2014 г.</t>
  </si>
  <si>
    <t xml:space="preserve"> 2014 г.</t>
  </si>
  <si>
    <t>на 31.12.2013</t>
  </si>
  <si>
    <t>ГБУ СОН СО "ЦСПСиД города Полевского"</t>
  </si>
  <si>
    <t>1*</t>
  </si>
  <si>
    <t>шелепов</t>
  </si>
  <si>
    <t>10. Ассамблея замещающих семей</t>
  </si>
  <si>
    <t>Продолжает работу "Детский телефон доверия" с единым федеральным номером</t>
  </si>
  <si>
    <t>1. Разработка и реализация проекта "Папа может все"  (профилактика социального сиротства в семьях, где единственный родитель-отец)    2. Работа по программе клуба общения д/родителей воспитывающих детей с ОВЗ "Учимся общаться"3. Работа по программе клуба общения замещающих родителей  "Мы вместе!" 4. Реализация проекта "Социальная гостиная" по социальной реабилитации несовершеннолетних, находящихся в социально-опасном положении. 5. Заключено соглашение о совместной деятельности с Свердловской областной общественной организацией "Организация поддержки людей инвалидов с синдромом Дауна и их семей "Солнечные дети" с целью создания пилотной площадки для внедрения методик и опыта Российских и зарубежных организаций по развитию детей с ОВР и организации инклюзивного образования на базе Центра. 6. Создание социальных видеороликов: "Папа, ты мне нужен!";  "Не бросайте своих детей". 7. Ведется работа с ГБУЗ СО "Полевская ЦГБ" в соответствии со схемой взаимодействия при оказании медицинской помощи и социальных услуг ВИЧ-инфицированным гражданам Свердловской области.</t>
  </si>
  <si>
    <t>Методическая площадка для  учереждений ЗУО по теме: "Укрепление института семьи и статуса материнства, снижение количества отказов от новорожденных детей".</t>
  </si>
  <si>
    <t xml:space="preserve">1.Разработка  межведомственного соглашения о взаимодействии по делам о преступлениях, совершённых на почве семейно-бытовых отношений (городской суд, ОМВД  РФ по г. Полевскому, ЦСПСиД).  2. Разработка Плана мероприятий ("дорожная карта") «Повышение эффективности и качества услуг в сфере социального обслуживания населения ГБУ СОН СО «ЦСПСиД города Полевского» (2013–2018 годы)». 3. Разработка положения о Попечительском совете Центра. 4. Разработка программы военно-полевой игры "Зарница" (для кадетов и воспитанников Центра). 5.Заключено соглашение с Полевской общественной организацией ветеранов (пенсионеров) войны, труда, вооруженных сил и правоохранительных органов с целью организации и проведения совместных мероприятий, направленных на социализацию и реабилитацию несовершеннолетних и их семей. 6. Разработан и реализуется проект "Маленькие ангелы" по профилактике социального сиротства. 7. Заключено соглашении с Уголовной исполнительной инспекцией. 8. Разработан проект "Плечом к плечу" (в соответствии с методической темой учреждения "Укрепление взаимодействия с НКО")
</t>
  </si>
  <si>
    <t>методический совет, педагогический совет</t>
  </si>
  <si>
    <t xml:space="preserve">нет </t>
  </si>
  <si>
    <t>нет</t>
  </si>
  <si>
    <t>1. Контроль за рациональным использованием ТЭР анализ использования.                                                            2. Привлечение специалистов учреждения к хозяйственным работам.
3. Своевременная очистка светильников от пыли.               4. Максимальное использование естественного освещения за счет содержания в чистоте оконных проемов. 
5. Разработка и использование памяток по экономии ТЭР 6. Использование энергосберегающих ламп.                       7. Произведена замена электросчетчиков на двухтарифные.</t>
  </si>
  <si>
    <t>Мед. деятельность лицензирована ФС-66-01-001676 от 09.04.12г.</t>
  </si>
  <si>
    <t>+</t>
  </si>
  <si>
    <t>Обрезка кустарников, выкос травы.</t>
  </si>
  <si>
    <t>имеется</t>
  </si>
  <si>
    <t>в наличии</t>
  </si>
  <si>
    <t>Сергеева Алефтина Васильевна, инженер по охране труда, с сотрудниками, Дубинина И.Б., зав. СО, с воспитанниками</t>
  </si>
  <si>
    <t>ханова</t>
  </si>
  <si>
    <t>петухов</t>
  </si>
  <si>
    <t>июнь-1 н/л выбыл по достиж. 18 лет; сентябрь-2 н/л поступили в учрежд СПО, итого жизнеустроено - 16 чел.</t>
  </si>
  <si>
    <t>24845,2/100%</t>
  </si>
  <si>
    <t>1. Стул - 16 шт.; 2. Столик для ИЗО - 16 шт.; 3. Проектор - 1 шт.; 4. Настенный экран - 1 шт.; 5. Кронштейн для проектора - 1 шт.; 6. Компьютер - 1 шт.; 7. Принтер (МФУ) - 1 шт.; 8. Ноутбук - 1 шт.; 9. Принтер - 1 шт.; 10. Облучатели-рецеркуляторы медицинские - 3 шт.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</si>
</sst>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hh:mm:ss"/>
    <numFmt numFmtId="170" formatCode="000000"/>
    <numFmt numFmtId="171" formatCode="#,##0.00_ ;\-#,##0.00\ "/>
    <numFmt numFmtId="172" formatCode="0.000%"/>
    <numFmt numFmtId="173" formatCode="0.0%"/>
    <numFmt numFmtId="174" formatCode="[$-F400]h:mm:ss\ AM/PM"/>
    <numFmt numFmtId="175" formatCode="0.0"/>
    <numFmt numFmtId="176" formatCode="0.000"/>
    <numFmt numFmtId="177" formatCode="0.0000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10"/>
      <color indexed="63"/>
      <name val="Arial Cyr"/>
      <family val="0"/>
    </font>
    <font>
      <sz val="11"/>
      <color indexed="63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9"/>
      <name val="Arial Rounded MT Bold"/>
      <family val="2"/>
    </font>
    <font>
      <sz val="9"/>
      <color indexed="10"/>
      <name val="Arial Cyr"/>
      <family val="0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Arial"/>
      <family val="2"/>
    </font>
    <font>
      <sz val="8"/>
      <color indexed="63"/>
      <name val="Times New Roman"/>
      <family val="1"/>
    </font>
    <font>
      <sz val="9"/>
      <color indexed="6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3" fillId="0" borderId="13" xfId="0" applyNumberFormat="1" applyFont="1" applyBorder="1" applyAlignment="1">
      <alignment horizontal="center" vertical="top" readingOrder="2"/>
    </xf>
    <xf numFmtId="0" fontId="3" fillId="0" borderId="14" xfId="0" applyNumberFormat="1" applyFont="1" applyBorder="1" applyAlignment="1">
      <alignment horizontal="center" vertical="top" wrapText="1" readingOrder="2"/>
    </xf>
    <xf numFmtId="0" fontId="21" fillId="0" borderId="0" xfId="0" applyFont="1" applyAlignment="1">
      <alignment/>
    </xf>
    <xf numFmtId="0" fontId="10" fillId="0" borderId="0" xfId="0" applyFont="1" applyAlignment="1">
      <alignment horizontal="justify"/>
    </xf>
    <xf numFmtId="0" fontId="14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53" applyFont="1">
      <alignment/>
      <protection/>
    </xf>
    <xf numFmtId="0" fontId="9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readingOrder="2"/>
    </xf>
    <xf numFmtId="0" fontId="2" fillId="0" borderId="13" xfId="0" applyFont="1" applyFill="1" applyBorder="1" applyAlignment="1">
      <alignment horizontal="center" vertical="top" readingOrder="2"/>
    </xf>
    <xf numFmtId="0" fontId="9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9" fontId="0" fillId="0" borderId="0" xfId="0" applyNumberFormat="1" applyAlignment="1">
      <alignment/>
    </xf>
    <xf numFmtId="0" fontId="19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9" fillId="0" borderId="0" xfId="0" applyFont="1" applyFill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3" fontId="22" fillId="0" borderId="0" xfId="61" applyFont="1" applyFill="1" applyAlignment="1">
      <alignment/>
    </xf>
    <xf numFmtId="9" fontId="24" fillId="0" borderId="0" xfId="0" applyNumberFormat="1" applyFont="1" applyFill="1" applyBorder="1" applyAlignment="1">
      <alignment/>
    </xf>
    <xf numFmtId="10" fontId="24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10" fontId="22" fillId="0" borderId="0" xfId="0" applyNumberFormat="1" applyFont="1" applyFill="1" applyBorder="1" applyAlignment="1">
      <alignment/>
    </xf>
    <xf numFmtId="9" fontId="22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1" fontId="9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10" xfId="0" applyFont="1" applyBorder="1" applyAlignment="1" applyProtection="1">
      <alignment horizontal="center" vertical="top" wrapText="1"/>
      <protection/>
    </xf>
    <xf numFmtId="0" fontId="28" fillId="0" borderId="16" xfId="0" applyFont="1" applyBorder="1" applyAlignment="1">
      <alignment horizontal="center" vertical="top" wrapText="1"/>
    </xf>
    <xf numFmtId="0" fontId="28" fillId="0" borderId="16" xfId="0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top" readingOrder="2"/>
    </xf>
    <xf numFmtId="0" fontId="2" fillId="0" borderId="14" xfId="0" applyNumberFormat="1" applyFont="1" applyFill="1" applyBorder="1" applyAlignment="1">
      <alignment horizontal="center" vertical="top" wrapText="1" readingOrder="2"/>
    </xf>
    <xf numFmtId="0" fontId="2" fillId="0" borderId="18" xfId="0" applyNumberFormat="1" applyFont="1" applyFill="1" applyBorder="1" applyAlignment="1">
      <alignment horizontal="center" vertical="top" shrinkToFit="1" readingOrder="2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33" borderId="0" xfId="0" applyNumberFormat="1" applyFont="1" applyFill="1" applyBorder="1" applyAlignment="1">
      <alignment horizontal="justify" vertical="top" wrapText="1"/>
    </xf>
    <xf numFmtId="0" fontId="26" fillId="0" borderId="0" xfId="0" applyNumberFormat="1" applyFont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 readingOrder="2"/>
    </xf>
    <xf numFmtId="0" fontId="2" fillId="0" borderId="0" xfId="0" applyNumberFormat="1" applyFont="1" applyFill="1" applyBorder="1" applyAlignment="1">
      <alignment horizontal="center" vertical="top" shrinkToFit="1" readingOrder="2"/>
    </xf>
    <xf numFmtId="0" fontId="2" fillId="0" borderId="0" xfId="0" applyNumberFormat="1" applyFont="1" applyFill="1" applyBorder="1" applyAlignment="1">
      <alignment horizontal="center" vertical="top" readingOrder="2"/>
    </xf>
    <xf numFmtId="0" fontId="2" fillId="0" borderId="0" xfId="0" applyNumberFormat="1" applyFont="1" applyFill="1" applyBorder="1" applyAlignment="1">
      <alignment horizontal="center" vertical="top" wrapText="1" readingOrder="2"/>
    </xf>
    <xf numFmtId="0" fontId="3" fillId="0" borderId="18" xfId="0" applyNumberFormat="1" applyFont="1" applyBorder="1" applyAlignment="1">
      <alignment horizontal="center" vertical="top" readingOrder="2"/>
    </xf>
    <xf numFmtId="0" fontId="2" fillId="0" borderId="0" xfId="0" applyFont="1" applyFill="1" applyBorder="1" applyAlignment="1">
      <alignment horizontal="center" vertical="top" readingOrder="2"/>
    </xf>
    <xf numFmtId="0" fontId="2" fillId="0" borderId="0" xfId="0" applyFont="1" applyFill="1" applyBorder="1" applyAlignment="1">
      <alignment horizontal="center" vertical="top" shrinkToFit="1" readingOrder="2"/>
    </xf>
    <xf numFmtId="0" fontId="6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 readingOrder="2"/>
    </xf>
    <xf numFmtId="0" fontId="3" fillId="0" borderId="0" xfId="0" applyNumberFormat="1" applyFont="1" applyBorder="1" applyAlignment="1">
      <alignment horizontal="center" vertical="top" readingOrder="2"/>
    </xf>
    <xf numFmtId="0" fontId="3" fillId="0" borderId="0" xfId="0" applyNumberFormat="1" applyFont="1" applyBorder="1" applyAlignment="1">
      <alignment horizontal="center" vertical="top" shrinkToFit="1" readingOrder="2"/>
    </xf>
    <xf numFmtId="0" fontId="6" fillId="0" borderId="0" xfId="0" applyNumberFormat="1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 readingOrder="2"/>
    </xf>
    <xf numFmtId="0" fontId="2" fillId="0" borderId="16" xfId="0" applyFont="1" applyFill="1" applyBorder="1" applyAlignment="1">
      <alignment horizontal="center" vertical="top" shrinkToFit="1" readingOrder="2"/>
    </xf>
    <xf numFmtId="0" fontId="2" fillId="0" borderId="20" xfId="0" applyFont="1" applyFill="1" applyBorder="1" applyAlignment="1">
      <alignment horizontal="center" vertical="top" readingOrder="2"/>
    </xf>
    <xf numFmtId="0" fontId="3" fillId="0" borderId="0" xfId="0" applyNumberFormat="1" applyFont="1" applyFill="1" applyBorder="1" applyAlignment="1">
      <alignment horizontal="center" vertical="top" readingOrder="2"/>
    </xf>
    <xf numFmtId="0" fontId="3" fillId="0" borderId="0" xfId="0" applyFont="1" applyBorder="1" applyAlignment="1">
      <alignment horizontal="center" vertical="top" wrapText="1" readingOrder="2"/>
    </xf>
    <xf numFmtId="0" fontId="3" fillId="0" borderId="0" xfId="0" applyFont="1" applyBorder="1" applyAlignment="1">
      <alignment horizontal="center" vertical="top" readingOrder="2"/>
    </xf>
    <xf numFmtId="0" fontId="6" fillId="0" borderId="0" xfId="0" applyFont="1" applyBorder="1" applyAlignment="1">
      <alignment horizontal="center" vertical="top" wrapText="1" readingOrder="2"/>
    </xf>
    <xf numFmtId="0" fontId="6" fillId="0" borderId="13" xfId="0" applyFont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shrinkToFit="1"/>
    </xf>
    <xf numFmtId="0" fontId="1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0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/>
    </xf>
    <xf numFmtId="0" fontId="17" fillId="34" borderId="10" xfId="0" applyFont="1" applyFill="1" applyBorder="1" applyAlignment="1">
      <alignment horizontal="center" vertical="top"/>
    </xf>
    <xf numFmtId="0" fontId="2" fillId="34" borderId="14" xfId="0" applyNumberFormat="1" applyFont="1" applyFill="1" applyBorder="1" applyAlignment="1">
      <alignment horizontal="center" vertical="top" wrapText="1" readingOrder="2"/>
    </xf>
    <xf numFmtId="0" fontId="3" fillId="34" borderId="13" xfId="0" applyNumberFormat="1" applyFont="1" applyFill="1" applyBorder="1" applyAlignment="1">
      <alignment horizontal="center" vertical="top" readingOrder="2"/>
    </xf>
    <xf numFmtId="0" fontId="3" fillId="34" borderId="14" xfId="0" applyNumberFormat="1" applyFont="1" applyFill="1" applyBorder="1" applyAlignment="1">
      <alignment horizontal="center" vertical="top" wrapText="1" readingOrder="2"/>
    </xf>
    <xf numFmtId="0" fontId="3" fillId="34" borderId="18" xfId="0" applyNumberFormat="1" applyFont="1" applyFill="1" applyBorder="1" applyAlignment="1">
      <alignment horizontal="center" vertical="top" readingOrder="2"/>
    </xf>
    <xf numFmtId="0" fontId="2" fillId="34" borderId="19" xfId="0" applyNumberFormat="1" applyFont="1" applyFill="1" applyBorder="1" applyAlignment="1">
      <alignment horizontal="center" vertical="top" readingOrder="2"/>
    </xf>
    <xf numFmtId="0" fontId="2" fillId="34" borderId="19" xfId="0" applyNumberFormat="1" applyFont="1" applyFill="1" applyBorder="1" applyAlignment="1">
      <alignment horizontal="center" vertical="top" shrinkToFit="1" readingOrder="2"/>
    </xf>
    <xf numFmtId="0" fontId="2" fillId="34" borderId="10" xfId="0" applyFont="1" applyFill="1" applyBorder="1" applyAlignment="1">
      <alignment horizontal="center" vertical="top" wrapText="1" readingOrder="2"/>
    </xf>
    <xf numFmtId="0" fontId="6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19" fillId="35" borderId="0" xfId="0" applyFont="1" applyFill="1" applyAlignment="1">
      <alignment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19" borderId="10" xfId="0" applyNumberFormat="1" applyFont="1" applyFill="1" applyBorder="1" applyAlignment="1">
      <alignment horizontal="center" vertical="top" wrapText="1"/>
    </xf>
    <xf numFmtId="0" fontId="31" fillId="0" borderId="18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0" fontId="0" fillId="19" borderId="10" xfId="0" applyFill="1" applyBorder="1" applyAlignment="1">
      <alignment horizontal="center"/>
    </xf>
    <xf numFmtId="1" fontId="1" fillId="19" borderId="10" xfId="0" applyNumberFormat="1" applyFont="1" applyFill="1" applyBorder="1" applyAlignment="1">
      <alignment horizontal="center" vertical="top" wrapText="1"/>
    </xf>
    <xf numFmtId="0" fontId="1" fillId="19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19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justify" wrapText="1"/>
    </xf>
    <xf numFmtId="1" fontId="6" fillId="19" borderId="10" xfId="0" applyNumberFormat="1" applyFont="1" applyFill="1" applyBorder="1" applyAlignment="1">
      <alignment horizontal="center" vertical="justify" wrapText="1"/>
    </xf>
    <xf numFmtId="0" fontId="6" fillId="19" borderId="10" xfId="0" applyFont="1" applyFill="1" applyBorder="1" applyAlignment="1">
      <alignment horizontal="center" wrapText="1"/>
    </xf>
    <xf numFmtId="0" fontId="6" fillId="19" borderId="15" xfId="0" applyFont="1" applyFill="1" applyBorder="1" applyAlignment="1">
      <alignment horizontal="center" vertical="justify" wrapText="1"/>
    </xf>
    <xf numFmtId="0" fontId="6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 vertical="top" wrapText="1"/>
    </xf>
    <xf numFmtId="0" fontId="6" fillId="19" borderId="12" xfId="0" applyFont="1" applyFill="1" applyBorder="1" applyAlignment="1">
      <alignment horizontal="center" vertical="top" wrapText="1"/>
    </xf>
    <xf numFmtId="0" fontId="4" fillId="19" borderId="12" xfId="0" applyFont="1" applyFill="1" applyBorder="1" applyAlignment="1">
      <alignment horizontal="center" vertical="top" wrapText="1"/>
    </xf>
    <xf numFmtId="0" fontId="6" fillId="19" borderId="11" xfId="0" applyFont="1" applyFill="1" applyBorder="1" applyAlignment="1">
      <alignment horizontal="center" vertical="top" wrapText="1"/>
    </xf>
    <xf numFmtId="0" fontId="2" fillId="19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6" fillId="19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28" fillId="19" borderId="10" xfId="0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top"/>
    </xf>
    <xf numFmtId="0" fontId="28" fillId="19" borderId="16" xfId="0" applyFont="1" applyFill="1" applyBorder="1" applyAlignment="1">
      <alignment horizontal="center" vertical="top" wrapText="1"/>
    </xf>
    <xf numFmtId="0" fontId="28" fillId="19" borderId="10" xfId="0" applyFont="1" applyFill="1" applyBorder="1" applyAlignment="1" applyProtection="1">
      <alignment horizontal="center" vertical="top" wrapText="1"/>
      <protection/>
    </xf>
    <xf numFmtId="0" fontId="28" fillId="19" borderId="16" xfId="0" applyFont="1" applyFill="1" applyBorder="1" applyAlignment="1" applyProtection="1">
      <alignment horizontal="center" vertical="top" wrapText="1"/>
      <protection/>
    </xf>
    <xf numFmtId="0" fontId="2" fillId="19" borderId="13" xfId="0" applyNumberFormat="1" applyFont="1" applyFill="1" applyBorder="1" applyAlignment="1">
      <alignment horizontal="center" vertical="top" readingOrder="2"/>
    </xf>
    <xf numFmtId="0" fontId="2" fillId="19" borderId="14" xfId="0" applyNumberFormat="1" applyFont="1" applyFill="1" applyBorder="1" applyAlignment="1">
      <alignment horizontal="center" vertical="top" wrapText="1" readingOrder="2"/>
    </xf>
    <xf numFmtId="1" fontId="2" fillId="19" borderId="18" xfId="0" applyNumberFormat="1" applyFont="1" applyFill="1" applyBorder="1" applyAlignment="1">
      <alignment horizontal="center" vertical="top" readingOrder="2"/>
    </xf>
    <xf numFmtId="0" fontId="2" fillId="19" borderId="13" xfId="0" applyFont="1" applyFill="1" applyBorder="1" applyAlignment="1">
      <alignment horizontal="center" vertical="top" readingOrder="2"/>
    </xf>
    <xf numFmtId="0" fontId="2" fillId="19" borderId="18" xfId="0" applyNumberFormat="1" applyFont="1" applyFill="1" applyBorder="1" applyAlignment="1">
      <alignment horizontal="center" vertical="top" shrinkToFit="1" readingOrder="2"/>
    </xf>
    <xf numFmtId="9" fontId="1" fillId="34" borderId="10" xfId="0" applyNumberFormat="1" applyFont="1" applyFill="1" applyBorder="1" applyAlignment="1">
      <alignment horizontal="center"/>
    </xf>
    <xf numFmtId="9" fontId="1" fillId="0" borderId="10" xfId="58" applyFont="1" applyBorder="1" applyAlignment="1">
      <alignment horizontal="center"/>
    </xf>
    <xf numFmtId="0" fontId="1" fillId="19" borderId="10" xfId="0" applyFont="1" applyFill="1" applyBorder="1" applyAlignment="1">
      <alignment horizontal="center" vertical="center"/>
    </xf>
    <xf numFmtId="9" fontId="1" fillId="34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top" wrapText="1"/>
    </xf>
    <xf numFmtId="9" fontId="1" fillId="34" borderId="10" xfId="0" applyNumberFormat="1" applyFont="1" applyFill="1" applyBorder="1" applyAlignment="1">
      <alignment horizontal="center" vertical="top" wrapText="1"/>
    </xf>
    <xf numFmtId="9" fontId="1" fillId="0" borderId="10" xfId="58" applyFont="1" applyFill="1" applyBorder="1" applyAlignment="1">
      <alignment horizontal="center"/>
    </xf>
    <xf numFmtId="1" fontId="5" fillId="19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9" fontId="5" fillId="34" borderId="10" xfId="0" applyNumberFormat="1" applyFont="1" applyFill="1" applyBorder="1" applyAlignment="1">
      <alignment horizontal="center" vertical="top" wrapText="1"/>
    </xf>
    <xf numFmtId="9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19" borderId="18" xfId="0" applyNumberFormat="1" applyFont="1" applyFill="1" applyBorder="1" applyAlignment="1">
      <alignment horizontal="center" vertical="top" readingOrder="2"/>
    </xf>
    <xf numFmtId="0" fontId="2" fillId="0" borderId="18" xfId="0" applyNumberFormat="1" applyFont="1" applyFill="1" applyBorder="1" applyAlignment="1">
      <alignment horizontal="center" vertical="top" readingOrder="2"/>
    </xf>
    <xf numFmtId="0" fontId="6" fillId="0" borderId="10" xfId="0" applyFont="1" applyFill="1" applyBorder="1" applyAlignment="1">
      <alignment horizontal="center" vertical="justify" wrapText="1"/>
    </xf>
    <xf numFmtId="0" fontId="6" fillId="34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/>
    </xf>
    <xf numFmtId="0" fontId="6" fillId="0" borderId="15" xfId="0" applyFont="1" applyFill="1" applyBorder="1" applyAlignment="1">
      <alignment horizontal="center" vertical="justify" wrapText="1"/>
    </xf>
    <xf numFmtId="1" fontId="6" fillId="0" borderId="10" xfId="0" applyNumberFormat="1" applyFont="1" applyFill="1" applyBorder="1" applyAlignment="1">
      <alignment horizontal="center" vertical="justify" wrapText="1"/>
    </xf>
    <xf numFmtId="1" fontId="4" fillId="0" borderId="10" xfId="0" applyNumberFormat="1" applyFont="1" applyFill="1" applyBorder="1" applyAlignment="1">
      <alignment horizontal="center" vertical="justify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19" borderId="10" xfId="0" applyFont="1" applyFill="1" applyBorder="1" applyAlignment="1">
      <alignment horizontal="center" vertical="justify" wrapText="1"/>
    </xf>
    <xf numFmtId="1" fontId="4" fillId="34" borderId="10" xfId="0" applyNumberFormat="1" applyFont="1" applyFill="1" applyBorder="1" applyAlignment="1">
      <alignment horizontal="center" vertical="justify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justify"/>
    </xf>
    <xf numFmtId="0" fontId="0" fillId="0" borderId="19" xfId="0" applyFont="1" applyBorder="1" applyAlignment="1">
      <alignment vertical="justify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0" fontId="1" fillId="36" borderId="23" xfId="0" applyFont="1" applyFill="1" applyBorder="1" applyAlignment="1">
      <alignment horizontal="center" wrapText="1"/>
    </xf>
    <xf numFmtId="0" fontId="1" fillId="36" borderId="2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distributed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18" fillId="0" borderId="19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view="pageBreakPreview" zoomScale="80" zoomScaleSheetLayoutView="80" zoomScalePageLayoutView="0" workbookViewId="0" topLeftCell="A4">
      <selection activeCell="E12" sqref="E12"/>
    </sheetView>
  </sheetViews>
  <sheetFormatPr defaultColWidth="9.00390625" defaultRowHeight="12.75"/>
  <cols>
    <col min="1" max="1" width="20.375" style="0" customWidth="1"/>
    <col min="2" max="2" width="7.25390625" style="0" customWidth="1"/>
    <col min="3" max="3" width="7.125" style="0" customWidth="1"/>
    <col min="4" max="4" width="7.25390625" style="0" customWidth="1"/>
    <col min="5" max="5" width="7.375" style="0" customWidth="1"/>
    <col min="6" max="6" width="8.00390625" style="0" customWidth="1"/>
    <col min="7" max="7" width="7.875" style="0" customWidth="1"/>
    <col min="8" max="9" width="8.375" style="0" customWidth="1"/>
    <col min="10" max="10" width="7.75390625" style="0" customWidth="1"/>
    <col min="11" max="11" width="7.625" style="0" customWidth="1"/>
    <col min="12" max="12" width="7.75390625" style="0" customWidth="1"/>
    <col min="13" max="13" width="8.125" style="0" customWidth="1"/>
  </cols>
  <sheetData>
    <row r="1" spans="1:13" ht="18.75">
      <c r="A1" s="317" t="s">
        <v>134</v>
      </c>
      <c r="B1" s="317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8.75">
      <c r="A2" s="317" t="s">
        <v>135</v>
      </c>
      <c r="B2" s="317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8.75">
      <c r="A3" s="106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8.5" customHeight="1">
      <c r="A4" s="312" t="s">
        <v>4</v>
      </c>
      <c r="B4" s="315" t="s">
        <v>42</v>
      </c>
      <c r="C4" s="320"/>
      <c r="D4" s="320"/>
      <c r="E4" s="316"/>
      <c r="F4" s="312" t="s">
        <v>43</v>
      </c>
      <c r="G4" s="312"/>
      <c r="H4" s="312"/>
      <c r="I4" s="312"/>
      <c r="J4" s="312"/>
      <c r="K4" s="312"/>
      <c r="L4" s="312"/>
      <c r="M4" s="312"/>
    </row>
    <row r="5" spans="1:13" ht="42.75" customHeight="1">
      <c r="A5" s="312"/>
      <c r="B5" s="315" t="s">
        <v>44</v>
      </c>
      <c r="C5" s="316"/>
      <c r="D5" s="315" t="s">
        <v>45</v>
      </c>
      <c r="E5" s="316"/>
      <c r="F5" s="312" t="s">
        <v>44</v>
      </c>
      <c r="G5" s="312"/>
      <c r="H5" s="312"/>
      <c r="I5" s="312"/>
      <c r="J5" s="312" t="s">
        <v>46</v>
      </c>
      <c r="K5" s="312"/>
      <c r="L5" s="312"/>
      <c r="M5" s="312"/>
    </row>
    <row r="6" spans="1:13" ht="14.25" customHeight="1">
      <c r="A6" s="312"/>
      <c r="B6" s="313" t="s">
        <v>19</v>
      </c>
      <c r="C6" s="312" t="s">
        <v>223</v>
      </c>
      <c r="D6" s="313" t="s">
        <v>19</v>
      </c>
      <c r="E6" s="312" t="s">
        <v>223</v>
      </c>
      <c r="F6" s="308" t="s">
        <v>193</v>
      </c>
      <c r="G6" s="309"/>
      <c r="H6" s="308" t="s">
        <v>47</v>
      </c>
      <c r="I6" s="309"/>
      <c r="J6" s="308" t="s">
        <v>193</v>
      </c>
      <c r="K6" s="309"/>
      <c r="L6" s="308" t="s">
        <v>47</v>
      </c>
      <c r="M6" s="309"/>
    </row>
    <row r="7" spans="1:13" ht="20.25" customHeight="1">
      <c r="A7" s="312"/>
      <c r="B7" s="313"/>
      <c r="C7" s="312"/>
      <c r="D7" s="313"/>
      <c r="E7" s="312"/>
      <c r="F7" s="310"/>
      <c r="G7" s="311"/>
      <c r="H7" s="310"/>
      <c r="I7" s="311"/>
      <c r="J7" s="310"/>
      <c r="K7" s="311"/>
      <c r="L7" s="310"/>
      <c r="M7" s="311"/>
    </row>
    <row r="8" spans="1:13" ht="31.5" customHeight="1">
      <c r="A8" s="312"/>
      <c r="B8" s="314"/>
      <c r="C8" s="319"/>
      <c r="D8" s="314"/>
      <c r="E8" s="319"/>
      <c r="F8" s="192" t="s">
        <v>19</v>
      </c>
      <c r="G8" s="108" t="s">
        <v>223</v>
      </c>
      <c r="H8" s="192" t="s">
        <v>19</v>
      </c>
      <c r="I8" s="108" t="s">
        <v>223</v>
      </c>
      <c r="J8" s="192" t="s">
        <v>19</v>
      </c>
      <c r="K8" s="108" t="s">
        <v>223</v>
      </c>
      <c r="L8" s="192" t="s">
        <v>19</v>
      </c>
      <c r="M8" s="108" t="s">
        <v>223</v>
      </c>
    </row>
    <row r="9" spans="1:15" ht="14.25" customHeight="1">
      <c r="A9" s="31" t="s">
        <v>3</v>
      </c>
      <c r="B9" s="198">
        <v>21</v>
      </c>
      <c r="C9" s="48">
        <v>21</v>
      </c>
      <c r="D9" s="198">
        <v>0</v>
      </c>
      <c r="E9" s="48">
        <v>0</v>
      </c>
      <c r="F9" s="272">
        <v>652</v>
      </c>
      <c r="G9" s="64">
        <v>762</v>
      </c>
      <c r="H9" s="273">
        <v>0.79</v>
      </c>
      <c r="I9" s="274">
        <v>1.17</v>
      </c>
      <c r="J9" s="198">
        <v>0</v>
      </c>
      <c r="K9" s="48">
        <v>0</v>
      </c>
      <c r="L9" s="198">
        <v>0</v>
      </c>
      <c r="M9" s="48">
        <v>0</v>
      </c>
      <c r="O9" s="62"/>
    </row>
    <row r="10" spans="1:13" ht="15" customHeight="1">
      <c r="A10" s="31" t="s">
        <v>5</v>
      </c>
      <c r="B10" s="198">
        <v>21</v>
      </c>
      <c r="C10" s="48">
        <v>21</v>
      </c>
      <c r="D10" s="198">
        <v>0</v>
      </c>
      <c r="E10" s="48">
        <v>0</v>
      </c>
      <c r="F10" s="272">
        <v>586</v>
      </c>
      <c r="G10" s="64">
        <v>566</v>
      </c>
      <c r="H10" s="273">
        <v>1</v>
      </c>
      <c r="I10" s="274">
        <v>0.96</v>
      </c>
      <c r="J10" s="198">
        <v>0</v>
      </c>
      <c r="K10" s="48">
        <v>0</v>
      </c>
      <c r="L10" s="198">
        <v>0</v>
      </c>
      <c r="M10" s="48">
        <v>0</v>
      </c>
    </row>
    <row r="11" spans="1:13" ht="14.25" customHeight="1">
      <c r="A11" s="31" t="s">
        <v>6</v>
      </c>
      <c r="B11" s="198">
        <v>21</v>
      </c>
      <c r="C11" s="48">
        <v>21</v>
      </c>
      <c r="D11" s="198">
        <v>0</v>
      </c>
      <c r="E11" s="48">
        <v>0</v>
      </c>
      <c r="F11" s="272">
        <v>635</v>
      </c>
      <c r="G11" s="64">
        <v>564</v>
      </c>
      <c r="H11" s="273">
        <v>1.02</v>
      </c>
      <c r="I11" s="274">
        <v>0.87</v>
      </c>
      <c r="J11" s="198">
        <v>0</v>
      </c>
      <c r="K11" s="48">
        <v>0</v>
      </c>
      <c r="L11" s="198">
        <v>0</v>
      </c>
      <c r="M11" s="48">
        <v>0</v>
      </c>
    </row>
    <row r="12" spans="1:13" ht="16.5" customHeight="1">
      <c r="A12" s="31" t="s">
        <v>7</v>
      </c>
      <c r="B12" s="198">
        <v>21</v>
      </c>
      <c r="C12" s="48">
        <v>21</v>
      </c>
      <c r="D12" s="198">
        <v>0</v>
      </c>
      <c r="E12" s="48">
        <v>0</v>
      </c>
      <c r="F12" s="236">
        <v>737</v>
      </c>
      <c r="G12" s="64">
        <v>611</v>
      </c>
      <c r="H12" s="275">
        <v>0.98</v>
      </c>
      <c r="I12" s="274">
        <v>0.97</v>
      </c>
      <c r="J12" s="198">
        <v>0</v>
      </c>
      <c r="K12" s="48">
        <v>0</v>
      </c>
      <c r="L12" s="198">
        <v>0</v>
      </c>
      <c r="M12" s="48">
        <v>0</v>
      </c>
    </row>
    <row r="13" spans="1:13" ht="16.5" customHeight="1">
      <c r="A13" s="31" t="s">
        <v>8</v>
      </c>
      <c r="B13" s="198">
        <v>21</v>
      </c>
      <c r="C13" s="48">
        <v>21</v>
      </c>
      <c r="D13" s="198">
        <v>0</v>
      </c>
      <c r="E13" s="48">
        <v>0</v>
      </c>
      <c r="F13" s="236">
        <v>569</v>
      </c>
      <c r="G13" s="64">
        <v>672</v>
      </c>
      <c r="H13" s="275">
        <v>0.89</v>
      </c>
      <c r="I13" s="274">
        <v>1.03</v>
      </c>
      <c r="J13" s="198">
        <v>0</v>
      </c>
      <c r="K13" s="48">
        <v>0</v>
      </c>
      <c r="L13" s="198">
        <v>0</v>
      </c>
      <c r="M13" s="48">
        <v>0</v>
      </c>
    </row>
    <row r="14" spans="1:13" ht="17.25" customHeight="1">
      <c r="A14" s="31" t="s">
        <v>9</v>
      </c>
      <c r="B14" s="198">
        <v>21</v>
      </c>
      <c r="C14" s="48">
        <v>21</v>
      </c>
      <c r="D14" s="198">
        <v>0</v>
      </c>
      <c r="E14" s="48">
        <v>0</v>
      </c>
      <c r="F14" s="236">
        <v>575</v>
      </c>
      <c r="G14" s="64">
        <v>626</v>
      </c>
      <c r="H14" s="275">
        <v>1.13</v>
      </c>
      <c r="I14" s="274">
        <v>0.99</v>
      </c>
      <c r="J14" s="198">
        <v>0</v>
      </c>
      <c r="K14" s="48">
        <v>0</v>
      </c>
      <c r="L14" s="198">
        <v>0</v>
      </c>
      <c r="M14" s="48">
        <v>0</v>
      </c>
    </row>
    <row r="15" spans="1:14" ht="18" customHeight="1">
      <c r="A15" s="31" t="s">
        <v>10</v>
      </c>
      <c r="B15" s="198">
        <v>21</v>
      </c>
      <c r="C15" s="48">
        <v>21</v>
      </c>
      <c r="D15" s="198">
        <v>0</v>
      </c>
      <c r="E15" s="48">
        <v>0</v>
      </c>
      <c r="F15" s="236">
        <v>710</v>
      </c>
      <c r="G15" s="64">
        <v>728</v>
      </c>
      <c r="H15" s="275">
        <v>0.98</v>
      </c>
      <c r="I15" s="274">
        <v>1.12</v>
      </c>
      <c r="J15" s="198">
        <v>0</v>
      </c>
      <c r="K15" s="48">
        <v>0</v>
      </c>
      <c r="L15" s="198">
        <v>0</v>
      </c>
      <c r="M15" s="48">
        <v>0</v>
      </c>
      <c r="N15" s="62"/>
    </row>
    <row r="16" spans="1:13" ht="17.25" customHeight="1">
      <c r="A16" s="31" t="s">
        <v>11</v>
      </c>
      <c r="B16" s="198">
        <v>21</v>
      </c>
      <c r="C16" s="48">
        <v>21</v>
      </c>
      <c r="D16" s="198">
        <v>0</v>
      </c>
      <c r="E16" s="48">
        <v>0</v>
      </c>
      <c r="F16" s="236">
        <v>494</v>
      </c>
      <c r="G16" s="64">
        <v>570</v>
      </c>
      <c r="H16" s="275">
        <v>0.84</v>
      </c>
      <c r="I16" s="274">
        <v>0.89</v>
      </c>
      <c r="J16" s="198">
        <v>0</v>
      </c>
      <c r="K16" s="48">
        <v>0</v>
      </c>
      <c r="L16" s="198">
        <v>0</v>
      </c>
      <c r="M16" s="48">
        <v>0</v>
      </c>
    </row>
    <row r="17" spans="1:13" ht="16.5" customHeight="1">
      <c r="A17" s="31" t="s">
        <v>12</v>
      </c>
      <c r="B17" s="198">
        <v>21</v>
      </c>
      <c r="C17" s="48">
        <v>21</v>
      </c>
      <c r="D17" s="198">
        <v>0</v>
      </c>
      <c r="E17" s="48">
        <v>0</v>
      </c>
      <c r="F17" s="236">
        <v>482</v>
      </c>
      <c r="G17" s="64">
        <v>491</v>
      </c>
      <c r="H17" s="275">
        <v>0.8</v>
      </c>
      <c r="I17" s="274">
        <v>0.78</v>
      </c>
      <c r="J17" s="198">
        <v>0</v>
      </c>
      <c r="K17" s="48">
        <v>0</v>
      </c>
      <c r="L17" s="198">
        <v>0</v>
      </c>
      <c r="M17" s="48">
        <v>0</v>
      </c>
    </row>
    <row r="18" spans="1:13" ht="16.5" customHeight="1">
      <c r="A18" s="31" t="s">
        <v>13</v>
      </c>
      <c r="B18" s="131">
        <v>21</v>
      </c>
      <c r="C18" s="125">
        <v>21</v>
      </c>
      <c r="D18" s="131">
        <v>0</v>
      </c>
      <c r="E18" s="125">
        <v>0</v>
      </c>
      <c r="F18" s="239">
        <v>500</v>
      </c>
      <c r="G18" s="125">
        <v>631</v>
      </c>
      <c r="H18" s="270">
        <v>0.92</v>
      </c>
      <c r="I18" s="271">
        <f>G18/(21*31)</f>
        <v>0.9692780337941628</v>
      </c>
      <c r="J18" s="131">
        <v>0</v>
      </c>
      <c r="K18" s="130">
        <v>0</v>
      </c>
      <c r="L18" s="131">
        <v>0</v>
      </c>
      <c r="M18" s="130">
        <v>0</v>
      </c>
    </row>
    <row r="19" spans="1:13" ht="18.75" customHeight="1">
      <c r="A19" s="31" t="s">
        <v>14</v>
      </c>
      <c r="B19" s="131">
        <v>21</v>
      </c>
      <c r="C19" s="130">
        <v>21</v>
      </c>
      <c r="D19" s="131">
        <v>0</v>
      </c>
      <c r="E19" s="130">
        <v>0</v>
      </c>
      <c r="F19" s="239">
        <v>509</v>
      </c>
      <c r="G19" s="130">
        <v>590</v>
      </c>
      <c r="H19" s="270">
        <v>0.96</v>
      </c>
      <c r="I19" s="276">
        <f>G19/(21*30)</f>
        <v>0.9365079365079365</v>
      </c>
      <c r="J19" s="131">
        <v>0</v>
      </c>
      <c r="K19" s="130">
        <v>0</v>
      </c>
      <c r="L19" s="131">
        <v>0</v>
      </c>
      <c r="M19" s="130">
        <v>0</v>
      </c>
    </row>
    <row r="20" spans="1:13" ht="15">
      <c r="A20" s="31" t="s">
        <v>15</v>
      </c>
      <c r="B20" s="131">
        <v>21</v>
      </c>
      <c r="C20" s="125">
        <v>21</v>
      </c>
      <c r="D20" s="131">
        <v>0</v>
      </c>
      <c r="E20" s="125">
        <v>0</v>
      </c>
      <c r="F20" s="239">
        <v>819</v>
      </c>
      <c r="G20" s="125">
        <v>869</v>
      </c>
      <c r="H20" s="270">
        <v>1</v>
      </c>
      <c r="I20" s="271">
        <f>G20/(21*31)</f>
        <v>1.3348694316436251</v>
      </c>
      <c r="J20" s="131">
        <v>0</v>
      </c>
      <c r="K20" s="130">
        <v>0</v>
      </c>
      <c r="L20" s="131">
        <v>0</v>
      </c>
      <c r="M20" s="130">
        <v>0</v>
      </c>
    </row>
    <row r="21" spans="1:33" ht="13.5" customHeight="1">
      <c r="A21" s="146" t="s">
        <v>18</v>
      </c>
      <c r="B21" s="199">
        <v>21</v>
      </c>
      <c r="C21" s="109">
        <v>21</v>
      </c>
      <c r="D21" s="199">
        <f>SUM(D9:D20)</f>
        <v>0</v>
      </c>
      <c r="E21" s="109">
        <f>SUM(E9:E17)</f>
        <v>0</v>
      </c>
      <c r="F21" s="277">
        <f>SUM(F9:F20)</f>
        <v>7268</v>
      </c>
      <c r="G21" s="278">
        <f>SUM(G9:G20)</f>
        <v>7680</v>
      </c>
      <c r="H21" s="279">
        <f>AVERAGE(H9:H17)</f>
        <v>0.9366666666666666</v>
      </c>
      <c r="I21" s="280">
        <f>AVERAGE(I9:I20)</f>
        <v>1.001721283495477</v>
      </c>
      <c r="J21" s="199">
        <f>SUM(J9:J20)</f>
        <v>0</v>
      </c>
      <c r="K21" s="109">
        <f>SUM(K9:K20)</f>
        <v>0</v>
      </c>
      <c r="L21" s="199">
        <f>SUM(L9:L20)</f>
        <v>0</v>
      </c>
      <c r="M21" s="109">
        <f>SUM(M9:M20)</f>
        <v>0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ht="23.25" customHeight="1" hidden="1"/>
    <row r="24" ht="15">
      <c r="A24" s="50" t="s">
        <v>25</v>
      </c>
    </row>
    <row r="26" ht="15">
      <c r="A26" s="6" t="s">
        <v>137</v>
      </c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5">
      <c r="A44" s="12"/>
      <c r="B44" s="12"/>
      <c r="C44" s="4"/>
      <c r="D44" s="4"/>
    </row>
    <row r="45" spans="1:4" ht="15">
      <c r="A45" s="12"/>
      <c r="B45" s="12"/>
      <c r="C45" s="4"/>
      <c r="D45" s="4"/>
    </row>
    <row r="46" spans="1:4" ht="15">
      <c r="A46" s="12"/>
      <c r="B46" s="12"/>
      <c r="C46" s="4"/>
      <c r="D46" s="4"/>
    </row>
    <row r="47" spans="1:4" ht="15">
      <c r="A47" s="12"/>
      <c r="B47" s="12"/>
      <c r="C47" s="4"/>
      <c r="D47" s="4"/>
    </row>
    <row r="48" spans="1:4" ht="15">
      <c r="A48" s="12"/>
      <c r="B48" s="12"/>
      <c r="C48" s="4"/>
      <c r="D48" s="4"/>
    </row>
    <row r="49" spans="1:4" ht="15">
      <c r="A49" s="12"/>
      <c r="B49" s="12"/>
      <c r="C49" s="4"/>
      <c r="D49" s="4"/>
    </row>
    <row r="50" spans="1:4" ht="15">
      <c r="A50" s="12"/>
      <c r="B50" s="12"/>
      <c r="C50" s="4"/>
      <c r="D50" s="4"/>
    </row>
    <row r="51" spans="1:4" ht="15">
      <c r="A51" s="12"/>
      <c r="B51" s="12"/>
      <c r="C51" s="4"/>
      <c r="D51" s="4"/>
    </row>
    <row r="52" spans="1:4" ht="15">
      <c r="A52" s="12"/>
      <c r="B52" s="12"/>
      <c r="C52" s="4"/>
      <c r="D52" s="4"/>
    </row>
    <row r="53" spans="1:4" ht="15">
      <c r="A53" s="12"/>
      <c r="B53" s="12"/>
      <c r="C53" s="4"/>
      <c r="D53" s="4"/>
    </row>
    <row r="54" spans="1:4" ht="15">
      <c r="A54" s="12"/>
      <c r="B54" s="12"/>
      <c r="C54" s="4"/>
      <c r="D54" s="4"/>
    </row>
    <row r="55" spans="1:4" ht="15">
      <c r="A55" s="12"/>
      <c r="B55" s="12"/>
      <c r="C55" s="4"/>
      <c r="D55" s="4"/>
    </row>
    <row r="56" spans="1:4" ht="14.25">
      <c r="A56" s="18"/>
      <c r="B56" s="18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</sheetData>
  <sheetProtection/>
  <mergeCells count="17">
    <mergeCell ref="A1:M1"/>
    <mergeCell ref="A2:M2"/>
    <mergeCell ref="A4:A8"/>
    <mergeCell ref="E6:E8"/>
    <mergeCell ref="J6:K7"/>
    <mergeCell ref="L6:M7"/>
    <mergeCell ref="C6:C8"/>
    <mergeCell ref="F4:M4"/>
    <mergeCell ref="B4:E4"/>
    <mergeCell ref="B5:C5"/>
    <mergeCell ref="H6:I7"/>
    <mergeCell ref="F5:I5"/>
    <mergeCell ref="J5:M5"/>
    <mergeCell ref="B6:B8"/>
    <mergeCell ref="D5:E5"/>
    <mergeCell ref="D6:D8"/>
    <mergeCell ref="F6:G7"/>
  </mergeCells>
  <printOptions/>
  <pageMargins left="0.35" right="0.16" top="0.23" bottom="0.21" header="0.5118110236220472" footer="0.23"/>
  <pageSetup horizontalDpi="300" verticalDpi="300" orientation="landscape" paperSize="9" r:id="rId1"/>
  <colBreaks count="1" manualBreakCount="1">
    <brk id="14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1"/>
  <sheetViews>
    <sheetView view="pageBreakPreview" zoomScale="75" zoomScaleSheetLayoutView="75" zoomScalePageLayoutView="0" workbookViewId="0" topLeftCell="A1">
      <selection activeCell="F14" sqref="F14:H15"/>
    </sheetView>
  </sheetViews>
  <sheetFormatPr defaultColWidth="9.00390625" defaultRowHeight="12.75"/>
  <cols>
    <col min="1" max="1" width="59.00390625" style="0" customWidth="1"/>
    <col min="2" max="2" width="8.25390625" style="0" customWidth="1"/>
    <col min="3" max="3" width="8.00390625" style="0" customWidth="1"/>
    <col min="4" max="4" width="8.25390625" style="0" customWidth="1"/>
    <col min="5" max="5" width="8.75390625" style="0" customWidth="1"/>
    <col min="6" max="6" width="8.125" style="0" customWidth="1"/>
    <col min="7" max="7" width="10.75390625" style="0" customWidth="1"/>
    <col min="8" max="8" width="8.625" style="0" customWidth="1"/>
    <col min="9" max="9" width="11.875" style="0" customWidth="1"/>
  </cols>
  <sheetData>
    <row r="1" spans="1:9" ht="16.5">
      <c r="A1" s="409" t="s">
        <v>84</v>
      </c>
      <c r="B1" s="409"/>
      <c r="C1" s="410"/>
      <c r="D1" s="410"/>
      <c r="E1" s="410"/>
      <c r="F1" s="410"/>
      <c r="G1" s="410"/>
      <c r="H1" s="410"/>
      <c r="I1" s="410"/>
    </row>
    <row r="2" spans="1:9" ht="16.5">
      <c r="A2" s="409" t="s">
        <v>65</v>
      </c>
      <c r="B2" s="409"/>
      <c r="C2" s="410"/>
      <c r="D2" s="410"/>
      <c r="E2" s="410"/>
      <c r="F2" s="410"/>
      <c r="G2" s="410"/>
      <c r="H2" s="410"/>
      <c r="I2" s="410"/>
    </row>
    <row r="3" spans="1:2" ht="18.75">
      <c r="A3" s="2"/>
      <c r="B3" s="2"/>
    </row>
    <row r="4" spans="1:9" ht="23.25" customHeight="1">
      <c r="A4" s="373" t="s">
        <v>66</v>
      </c>
      <c r="B4" s="328" t="s">
        <v>85</v>
      </c>
      <c r="C4" s="329"/>
      <c r="D4" s="334" t="s">
        <v>86</v>
      </c>
      <c r="E4" s="335"/>
      <c r="F4" s="335"/>
      <c r="G4" s="335"/>
      <c r="H4" s="335"/>
      <c r="I4" s="336"/>
    </row>
    <row r="5" spans="1:9" ht="38.25" customHeight="1">
      <c r="A5" s="374"/>
      <c r="B5" s="330"/>
      <c r="C5" s="331"/>
      <c r="D5" s="411" t="s">
        <v>145</v>
      </c>
      <c r="E5" s="412"/>
      <c r="F5" s="334" t="s">
        <v>146</v>
      </c>
      <c r="G5" s="336"/>
      <c r="H5" s="334" t="s">
        <v>87</v>
      </c>
      <c r="I5" s="336"/>
    </row>
    <row r="6" spans="1:9" ht="33" customHeight="1">
      <c r="A6" s="374"/>
      <c r="B6" s="157" t="s">
        <v>19</v>
      </c>
      <c r="C6" s="134" t="s">
        <v>223</v>
      </c>
      <c r="D6" s="157" t="s">
        <v>19</v>
      </c>
      <c r="E6" s="134" t="s">
        <v>223</v>
      </c>
      <c r="F6" s="157" t="s">
        <v>19</v>
      </c>
      <c r="G6" s="134" t="s">
        <v>223</v>
      </c>
      <c r="H6" s="157" t="s">
        <v>19</v>
      </c>
      <c r="I6" s="134" t="s">
        <v>223</v>
      </c>
    </row>
    <row r="7" spans="1:9" ht="21" customHeight="1">
      <c r="A7" s="40" t="s">
        <v>226</v>
      </c>
      <c r="B7" s="159">
        <v>0</v>
      </c>
      <c r="C7" s="15">
        <v>0</v>
      </c>
      <c r="D7" s="155">
        <v>0</v>
      </c>
      <c r="E7" s="15">
        <v>0</v>
      </c>
      <c r="F7" s="155">
        <v>0</v>
      </c>
      <c r="G7" s="15">
        <v>2</v>
      </c>
      <c r="H7" s="155">
        <v>0</v>
      </c>
      <c r="I7" s="15">
        <v>0</v>
      </c>
    </row>
    <row r="8" spans="1:9" ht="21.75" customHeight="1">
      <c r="A8" s="10" t="s">
        <v>18</v>
      </c>
      <c r="B8" s="159">
        <v>0</v>
      </c>
      <c r="C8" s="15">
        <v>0</v>
      </c>
      <c r="D8" s="155">
        <v>0</v>
      </c>
      <c r="E8" s="15">
        <v>0</v>
      </c>
      <c r="F8" s="155">
        <v>0</v>
      </c>
      <c r="G8" s="15">
        <v>2</v>
      </c>
      <c r="H8" s="155">
        <v>0</v>
      </c>
      <c r="I8" s="15">
        <v>0</v>
      </c>
    </row>
    <row r="9" spans="1:9" ht="20.25" customHeight="1">
      <c r="A9" s="148"/>
      <c r="B9" s="45"/>
      <c r="C9" s="13"/>
      <c r="D9" s="13"/>
      <c r="E9" s="13"/>
      <c r="F9" s="13"/>
      <c r="G9" s="13"/>
      <c r="H9" s="13"/>
      <c r="I9" s="13"/>
    </row>
    <row r="10" spans="1:9" ht="20.25" customHeight="1">
      <c r="A10" s="148"/>
      <c r="B10" s="45"/>
      <c r="C10" s="13"/>
      <c r="D10" s="13"/>
      <c r="E10" s="13"/>
      <c r="F10" s="13"/>
      <c r="G10" s="13"/>
      <c r="H10" s="13"/>
      <c r="I10" s="13"/>
    </row>
    <row r="11" spans="1:35" ht="21.75" customHeight="1">
      <c r="A11" s="407" t="s">
        <v>25</v>
      </c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</row>
    <row r="12" spans="1:2" ht="23.25" customHeight="1">
      <c r="A12" s="6" t="s">
        <v>136</v>
      </c>
      <c r="B12" s="6"/>
    </row>
    <row r="13" spans="1:9" ht="15">
      <c r="A13" s="148"/>
      <c r="B13" s="45"/>
      <c r="C13" s="13"/>
      <c r="D13" s="13"/>
      <c r="E13" s="13"/>
      <c r="F13" s="13"/>
      <c r="G13" s="13"/>
      <c r="H13" s="13"/>
      <c r="I13" s="13"/>
    </row>
    <row r="14" spans="1:9" ht="20.25" customHeight="1">
      <c r="A14" s="148"/>
      <c r="B14" s="45"/>
      <c r="C14" s="13"/>
      <c r="D14" s="13"/>
      <c r="E14" s="13"/>
      <c r="F14" s="13"/>
      <c r="G14" s="13"/>
      <c r="H14" s="13"/>
      <c r="I14" s="13"/>
    </row>
    <row r="15" spans="1:9" ht="18" customHeight="1">
      <c r="A15" s="148"/>
      <c r="B15" s="45"/>
      <c r="C15" s="13"/>
      <c r="D15" s="13"/>
      <c r="E15" s="13"/>
      <c r="F15" s="13"/>
      <c r="G15" s="13"/>
      <c r="H15" s="13"/>
      <c r="I15" s="13"/>
    </row>
    <row r="16" spans="1:33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4.25">
      <c r="A17" s="158"/>
      <c r="B17" s="15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3.5" customHeight="1">
      <c r="A18" s="152"/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</row>
    <row r="19" spans="1:9" ht="13.5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ht="26.25" customHeight="1"/>
    <row r="21" spans="1:2" ht="18.75">
      <c r="A21" s="7"/>
      <c r="B21" s="7"/>
    </row>
  </sheetData>
  <sheetProtection/>
  <mergeCells count="9">
    <mergeCell ref="A11:AI11"/>
    <mergeCell ref="A1:I1"/>
    <mergeCell ref="A2:I2"/>
    <mergeCell ref="A4:A6"/>
    <mergeCell ref="B4:C5"/>
    <mergeCell ref="D4:I4"/>
    <mergeCell ref="D5:E5"/>
    <mergeCell ref="F5:G5"/>
    <mergeCell ref="H5:I5"/>
  </mergeCells>
  <printOptions/>
  <pageMargins left="1.05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8"/>
  <sheetViews>
    <sheetView view="pageBreakPreview" zoomScale="75" zoomScaleSheetLayoutView="75" zoomScalePageLayoutView="0" workbookViewId="0" topLeftCell="C1">
      <pane ySplit="9" topLeftCell="A10" activePane="bottomLeft" state="frozen"/>
      <selection pane="topLeft" activeCell="A1" sqref="A1"/>
      <selection pane="bottomLeft" activeCell="U12" sqref="U12"/>
    </sheetView>
  </sheetViews>
  <sheetFormatPr defaultColWidth="9.00390625" defaultRowHeight="12.75"/>
  <cols>
    <col min="1" max="1" width="32.875" style="0" customWidth="1"/>
    <col min="2" max="2" width="8.125" style="0" customWidth="1"/>
    <col min="3" max="3" width="8.00390625" style="0" customWidth="1"/>
    <col min="4" max="5" width="7.75390625" style="0" customWidth="1"/>
    <col min="6" max="7" width="7.875" style="0" customWidth="1"/>
    <col min="8" max="8" width="7.75390625" style="0" customWidth="1"/>
    <col min="9" max="10" width="7.625" style="0" customWidth="1"/>
    <col min="11" max="11" width="7.875" style="0" customWidth="1"/>
    <col min="12" max="13" width="7.75390625" style="0" customWidth="1"/>
    <col min="14" max="14" width="7.625" style="0" customWidth="1"/>
    <col min="15" max="15" width="7.875" style="28" customWidth="1"/>
    <col min="16" max="16" width="7.625" style="28" customWidth="1"/>
    <col min="17" max="17" width="8.375" style="0" customWidth="1"/>
    <col min="18" max="18" width="7.625" style="0" customWidth="1"/>
    <col min="19" max="19" width="7.875" style="0" customWidth="1"/>
    <col min="20" max="20" width="7.625" style="0" customWidth="1"/>
    <col min="21" max="21" width="7.75390625" style="0" customWidth="1"/>
  </cols>
  <sheetData>
    <row r="1" spans="1:21" ht="18.75">
      <c r="A1" s="375" t="s">
        <v>140</v>
      </c>
      <c r="B1" s="375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ht="18.75">
      <c r="A2" s="389" t="s">
        <v>88</v>
      </c>
      <c r="B2" s="389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1:21" ht="15.75" customHeight="1" thickBot="1">
      <c r="A3" s="426" t="s">
        <v>89</v>
      </c>
      <c r="B3" s="393" t="s">
        <v>90</v>
      </c>
      <c r="C3" s="413"/>
      <c r="D3" s="413"/>
      <c r="E3" s="413"/>
      <c r="F3" s="413"/>
      <c r="G3" s="413"/>
      <c r="H3" s="413"/>
      <c r="I3" s="394"/>
      <c r="J3" s="393" t="s">
        <v>141</v>
      </c>
      <c r="K3" s="413"/>
      <c r="L3" s="413"/>
      <c r="M3" s="413"/>
      <c r="N3" s="413"/>
      <c r="O3" s="413"/>
      <c r="P3" s="413"/>
      <c r="Q3" s="394"/>
      <c r="R3" s="393" t="s">
        <v>144</v>
      </c>
      <c r="S3" s="413"/>
      <c r="T3" s="413"/>
      <c r="U3" s="394"/>
    </row>
    <row r="4" spans="1:21" ht="15.75" customHeight="1" thickBot="1">
      <c r="A4" s="427"/>
      <c r="B4" s="414"/>
      <c r="C4" s="415"/>
      <c r="D4" s="415"/>
      <c r="E4" s="415"/>
      <c r="F4" s="415"/>
      <c r="G4" s="415"/>
      <c r="H4" s="415"/>
      <c r="I4" s="416"/>
      <c r="J4" s="414"/>
      <c r="K4" s="415"/>
      <c r="L4" s="415"/>
      <c r="M4" s="415"/>
      <c r="N4" s="415"/>
      <c r="O4" s="415"/>
      <c r="P4" s="415"/>
      <c r="Q4" s="416"/>
      <c r="R4" s="414"/>
      <c r="S4" s="415"/>
      <c r="T4" s="415"/>
      <c r="U4" s="416"/>
    </row>
    <row r="5" spans="1:21" ht="27.75" customHeight="1" thickBot="1">
      <c r="A5" s="427"/>
      <c r="B5" s="395"/>
      <c r="C5" s="417"/>
      <c r="D5" s="417"/>
      <c r="E5" s="417"/>
      <c r="F5" s="417"/>
      <c r="G5" s="417"/>
      <c r="H5" s="417"/>
      <c r="I5" s="396"/>
      <c r="J5" s="414"/>
      <c r="K5" s="415"/>
      <c r="L5" s="415"/>
      <c r="M5" s="415"/>
      <c r="N5" s="415"/>
      <c r="O5" s="415"/>
      <c r="P5" s="415"/>
      <c r="Q5" s="416"/>
      <c r="R5" s="414"/>
      <c r="S5" s="415"/>
      <c r="T5" s="415"/>
      <c r="U5" s="416"/>
    </row>
    <row r="6" spans="1:21" ht="18.75" customHeight="1" thickBot="1">
      <c r="A6" s="427"/>
      <c r="B6" s="418" t="s">
        <v>208</v>
      </c>
      <c r="C6" s="419"/>
      <c r="D6" s="328" t="s">
        <v>209</v>
      </c>
      <c r="E6" s="329"/>
      <c r="F6" s="328" t="s">
        <v>210</v>
      </c>
      <c r="G6" s="420"/>
      <c r="H6" s="328" t="s">
        <v>211</v>
      </c>
      <c r="I6" s="329"/>
      <c r="J6" s="328" t="s">
        <v>208</v>
      </c>
      <c r="K6" s="329"/>
      <c r="L6" s="328" t="s">
        <v>209</v>
      </c>
      <c r="M6" s="329"/>
      <c r="N6" s="328" t="s">
        <v>210</v>
      </c>
      <c r="O6" s="420"/>
      <c r="P6" s="328" t="s">
        <v>211</v>
      </c>
      <c r="Q6" s="329"/>
      <c r="R6" s="328" t="s">
        <v>212</v>
      </c>
      <c r="S6" s="329"/>
      <c r="T6" s="328" t="s">
        <v>213</v>
      </c>
      <c r="U6" s="423"/>
    </row>
    <row r="7" spans="1:21" ht="15" customHeight="1" thickBot="1">
      <c r="A7" s="427"/>
      <c r="B7" s="418"/>
      <c r="C7" s="419"/>
      <c r="D7" s="418"/>
      <c r="E7" s="419"/>
      <c r="F7" s="418"/>
      <c r="G7" s="421"/>
      <c r="H7" s="418"/>
      <c r="I7" s="419"/>
      <c r="J7" s="418"/>
      <c r="K7" s="419"/>
      <c r="L7" s="418"/>
      <c r="M7" s="419"/>
      <c r="N7" s="418"/>
      <c r="O7" s="421"/>
      <c r="P7" s="418"/>
      <c r="Q7" s="419"/>
      <c r="R7" s="418"/>
      <c r="S7" s="419"/>
      <c r="T7" s="418"/>
      <c r="U7" s="424"/>
    </row>
    <row r="8" spans="1:21" ht="6" customHeight="1" thickBot="1">
      <c r="A8" s="427"/>
      <c r="B8" s="418"/>
      <c r="C8" s="419"/>
      <c r="D8" s="330"/>
      <c r="E8" s="331"/>
      <c r="F8" s="330"/>
      <c r="G8" s="422"/>
      <c r="H8" s="330"/>
      <c r="I8" s="331"/>
      <c r="J8" s="330"/>
      <c r="K8" s="331"/>
      <c r="L8" s="330"/>
      <c r="M8" s="331"/>
      <c r="N8" s="330"/>
      <c r="O8" s="422"/>
      <c r="P8" s="330"/>
      <c r="Q8" s="331"/>
      <c r="R8" s="330"/>
      <c r="S8" s="331"/>
      <c r="T8" s="330"/>
      <c r="U8" s="425"/>
    </row>
    <row r="9" spans="1:21" ht="30.75" customHeight="1">
      <c r="A9" s="428"/>
      <c r="B9" s="157" t="s">
        <v>19</v>
      </c>
      <c r="C9" s="134" t="s">
        <v>223</v>
      </c>
      <c r="D9" s="157" t="s">
        <v>19</v>
      </c>
      <c r="E9" s="134" t="s">
        <v>223</v>
      </c>
      <c r="F9" s="157" t="s">
        <v>19</v>
      </c>
      <c r="G9" s="134" t="s">
        <v>223</v>
      </c>
      <c r="H9" s="157" t="s">
        <v>19</v>
      </c>
      <c r="I9" s="134" t="s">
        <v>223</v>
      </c>
      <c r="J9" s="157" t="s">
        <v>19</v>
      </c>
      <c r="K9" s="134" t="s">
        <v>223</v>
      </c>
      <c r="L9" s="157" t="s">
        <v>19</v>
      </c>
      <c r="M9" s="134" t="s">
        <v>223</v>
      </c>
      <c r="N9" s="157" t="s">
        <v>19</v>
      </c>
      <c r="O9" s="134" t="s">
        <v>223</v>
      </c>
      <c r="P9" s="157" t="s">
        <v>19</v>
      </c>
      <c r="Q9" s="134" t="s">
        <v>223</v>
      </c>
      <c r="R9" s="157" t="s">
        <v>19</v>
      </c>
      <c r="S9" s="134" t="s">
        <v>223</v>
      </c>
      <c r="T9" s="157" t="s">
        <v>19</v>
      </c>
      <c r="U9" s="134" t="s">
        <v>223</v>
      </c>
    </row>
    <row r="10" spans="1:21" ht="30.75" customHeight="1">
      <c r="A10" s="87" t="s">
        <v>226</v>
      </c>
      <c r="B10" s="155">
        <v>0</v>
      </c>
      <c r="C10" s="31">
        <v>0</v>
      </c>
      <c r="D10" s="155">
        <v>0</v>
      </c>
      <c r="E10" s="31">
        <v>2</v>
      </c>
      <c r="F10" s="155">
        <v>0</v>
      </c>
      <c r="G10" s="31">
        <v>2</v>
      </c>
      <c r="H10" s="155">
        <v>0</v>
      </c>
      <c r="I10" s="31">
        <v>11</v>
      </c>
      <c r="J10" s="155">
        <v>0</v>
      </c>
      <c r="K10" s="31">
        <v>1</v>
      </c>
      <c r="L10" s="155">
        <v>0</v>
      </c>
      <c r="M10" s="31">
        <v>22</v>
      </c>
      <c r="N10" s="155">
        <v>1</v>
      </c>
      <c r="O10" s="31">
        <v>8</v>
      </c>
      <c r="P10" s="155">
        <v>0</v>
      </c>
      <c r="Q10" s="31">
        <v>19</v>
      </c>
      <c r="R10" s="155">
        <v>0</v>
      </c>
      <c r="S10" s="31">
        <v>0</v>
      </c>
      <c r="T10" s="155">
        <v>56</v>
      </c>
      <c r="U10" s="31">
        <v>118</v>
      </c>
    </row>
    <row r="11" spans="1:21" ht="30.75" customHeight="1" hidden="1">
      <c r="A11" s="10" t="s">
        <v>18</v>
      </c>
      <c r="B11" s="156"/>
      <c r="C11" s="10"/>
      <c r="D11" s="156"/>
      <c r="E11" s="10"/>
      <c r="F11" s="156"/>
      <c r="G11" s="10"/>
      <c r="H11" s="156"/>
      <c r="I11" s="10"/>
      <c r="J11" s="156"/>
      <c r="K11" s="10"/>
      <c r="L11" s="156"/>
      <c r="M11" s="10"/>
      <c r="N11" s="156"/>
      <c r="O11" s="10"/>
      <c r="P11" s="156"/>
      <c r="Q11" s="10"/>
      <c r="R11" s="156"/>
      <c r="S11" s="10"/>
      <c r="T11" s="156"/>
      <c r="U11" s="10"/>
    </row>
    <row r="12" spans="1:21" ht="33" customHeight="1">
      <c r="A12" s="14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30.75" customHeight="1">
      <c r="A13" s="14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41" ht="30.75" customHeight="1">
      <c r="A14" s="407" t="s">
        <v>25</v>
      </c>
      <c r="B14" s="407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</row>
    <row r="15" spans="3:33" ht="15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51"/>
      <c r="P15" s="51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2" ht="24.75" customHeight="1">
      <c r="A16" s="3" t="s">
        <v>136</v>
      </c>
      <c r="B16" s="3"/>
    </row>
    <row r="17" spans="1:21" ht="15">
      <c r="A17" s="148"/>
      <c r="B17" s="13"/>
      <c r="C17" s="13"/>
      <c r="D17" s="13"/>
      <c r="E17" s="45"/>
      <c r="F17" s="45"/>
      <c r="G17" s="13"/>
      <c r="H17" s="13"/>
      <c r="I17" s="13"/>
      <c r="J17" s="13"/>
      <c r="K17" s="13"/>
      <c r="L17" s="13"/>
      <c r="M17" s="13"/>
      <c r="N17" s="13"/>
      <c r="O17" s="45"/>
      <c r="P17" s="45"/>
      <c r="Q17" s="13"/>
      <c r="R17" s="13"/>
      <c r="S17" s="13"/>
      <c r="T17" s="13"/>
      <c r="U17" s="13"/>
    </row>
    <row r="18" spans="1:21" ht="32.25" customHeight="1">
      <c r="A18" s="14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5"/>
      <c r="P18" s="45"/>
      <c r="Q18" s="45"/>
      <c r="R18" s="45"/>
      <c r="S18" s="13"/>
      <c r="T18" s="13"/>
      <c r="U18" s="13"/>
    </row>
    <row r="20" spans="1:21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70"/>
      <c r="P20" s="70"/>
      <c r="Q20" s="23"/>
      <c r="R20" s="23"/>
      <c r="S20" s="23"/>
      <c r="T20" s="23"/>
      <c r="U20" s="23"/>
    </row>
    <row r="21" ht="13.5" customHeight="1"/>
    <row r="22" ht="13.5" customHeight="1"/>
    <row r="23" ht="30" customHeight="1"/>
    <row r="24" spans="1:21" ht="18.75">
      <c r="A24" s="14"/>
      <c r="B24" s="14"/>
      <c r="Q24" s="28"/>
      <c r="R24" s="28"/>
      <c r="S24" s="28"/>
      <c r="T24" s="28"/>
      <c r="U24" s="28"/>
    </row>
    <row r="25" spans="1:2" ht="18.75">
      <c r="A25" s="19"/>
      <c r="B25" s="19"/>
    </row>
    <row r="26" spans="1:2" ht="18.75">
      <c r="A26" s="14"/>
      <c r="B26" s="14"/>
    </row>
    <row r="27" spans="1:2" ht="18.75">
      <c r="A27" s="14"/>
      <c r="B27" s="14"/>
    </row>
    <row r="28" spans="1:2" ht="15">
      <c r="A28" s="6"/>
      <c r="B28" s="6"/>
    </row>
  </sheetData>
  <sheetProtection/>
  <mergeCells count="17">
    <mergeCell ref="A1:U1"/>
    <mergeCell ref="A2:U2"/>
    <mergeCell ref="A3:A9"/>
    <mergeCell ref="H6:I8"/>
    <mergeCell ref="L6:M8"/>
    <mergeCell ref="P6:Q8"/>
    <mergeCell ref="R6:S8"/>
    <mergeCell ref="A14:AO14"/>
    <mergeCell ref="B3:I5"/>
    <mergeCell ref="B6:C8"/>
    <mergeCell ref="J3:Q5"/>
    <mergeCell ref="J6:K8"/>
    <mergeCell ref="R3:U5"/>
    <mergeCell ref="D6:E8"/>
    <mergeCell ref="F6:G8"/>
    <mergeCell ref="T6:U8"/>
    <mergeCell ref="N6:O8"/>
  </mergeCells>
  <printOptions/>
  <pageMargins left="0.29" right="0.18" top="0.3937007874015748" bottom="0.3937007874015748" header="0.5118110236220472" footer="0.5118110236220472"/>
  <pageSetup horizontalDpi="300" verticalDpi="300" orientation="landscape" paperSize="9" scale="77" r:id="rId1"/>
  <colBreaks count="1" manualBreakCount="1">
    <brk id="2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2"/>
  <sheetViews>
    <sheetView view="pageBreakPreview" zoomScale="90" zoomScaleSheetLayoutView="90" zoomScalePageLayoutView="0" workbookViewId="0" topLeftCell="A1">
      <selection activeCell="A11" sqref="A11:AJ11"/>
    </sheetView>
  </sheetViews>
  <sheetFormatPr defaultColWidth="9.00390625" defaultRowHeight="12.75"/>
  <cols>
    <col min="1" max="1" width="40.125" style="0" customWidth="1"/>
    <col min="2" max="2" width="8.375" style="0" customWidth="1"/>
    <col min="3" max="3" width="9.25390625" style="0" customWidth="1"/>
    <col min="4" max="4" width="9.75390625" style="0" customWidth="1"/>
    <col min="5" max="5" width="9.375" style="0" customWidth="1"/>
    <col min="6" max="6" width="8.625" style="0" customWidth="1"/>
    <col min="8" max="8" width="8.625" style="0" customWidth="1"/>
    <col min="9" max="9" width="9.00390625" style="0" customWidth="1"/>
    <col min="10" max="10" width="7.875" style="0" customWidth="1"/>
  </cols>
  <sheetData>
    <row r="1" spans="1:11" ht="18.75">
      <c r="A1" s="317" t="s">
        <v>91</v>
      </c>
      <c r="B1" s="317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8.75">
      <c r="A2" s="431" t="s">
        <v>88</v>
      </c>
      <c r="B2" s="431"/>
      <c r="C2" s="432"/>
      <c r="D2" s="432"/>
      <c r="E2" s="432"/>
      <c r="F2" s="432"/>
      <c r="G2" s="432"/>
      <c r="H2" s="432"/>
      <c r="I2" s="432"/>
      <c r="J2" s="432"/>
      <c r="K2" s="432"/>
    </row>
    <row r="3" spans="1:11" ht="15" customHeight="1">
      <c r="A3" s="391" t="s">
        <v>92</v>
      </c>
      <c r="B3" s="387" t="s">
        <v>93</v>
      </c>
      <c r="C3" s="436"/>
      <c r="D3" s="436"/>
      <c r="E3" s="436"/>
      <c r="F3" s="436"/>
      <c r="G3" s="436"/>
      <c r="H3" s="436"/>
      <c r="I3" s="436"/>
      <c r="J3" s="436"/>
      <c r="K3" s="388"/>
    </row>
    <row r="4" spans="1:11" ht="47.25" customHeight="1">
      <c r="A4" s="433"/>
      <c r="B4" s="387" t="s">
        <v>94</v>
      </c>
      <c r="C4" s="388"/>
      <c r="D4" s="387" t="s">
        <v>95</v>
      </c>
      <c r="E4" s="388"/>
      <c r="F4" s="387" t="s">
        <v>96</v>
      </c>
      <c r="G4" s="437"/>
      <c r="H4" s="437"/>
      <c r="I4" s="437"/>
      <c r="J4" s="437"/>
      <c r="K4" s="438"/>
    </row>
    <row r="5" spans="1:11" ht="15" customHeight="1">
      <c r="A5" s="433"/>
      <c r="B5" s="429" t="s">
        <v>19</v>
      </c>
      <c r="C5" s="434" t="s">
        <v>223</v>
      </c>
      <c r="D5" s="429" t="s">
        <v>19</v>
      </c>
      <c r="E5" s="434" t="s">
        <v>223</v>
      </c>
      <c r="F5" s="387" t="s">
        <v>97</v>
      </c>
      <c r="G5" s="388"/>
      <c r="H5" s="387" t="s">
        <v>98</v>
      </c>
      <c r="I5" s="388"/>
      <c r="J5" s="387" t="s">
        <v>99</v>
      </c>
      <c r="K5" s="388"/>
    </row>
    <row r="6" spans="1:13" ht="30.75" customHeight="1">
      <c r="A6" s="433"/>
      <c r="B6" s="430"/>
      <c r="C6" s="435"/>
      <c r="D6" s="430"/>
      <c r="E6" s="435"/>
      <c r="F6" s="192" t="s">
        <v>19</v>
      </c>
      <c r="G6" s="25" t="s">
        <v>223</v>
      </c>
      <c r="H6" s="192" t="s">
        <v>19</v>
      </c>
      <c r="I6" s="25" t="s">
        <v>223</v>
      </c>
      <c r="J6" s="192" t="s">
        <v>19</v>
      </c>
      <c r="K6" s="25" t="s">
        <v>223</v>
      </c>
      <c r="M6" s="135"/>
    </row>
    <row r="7" spans="1:14" ht="30.75" customHeight="1">
      <c r="A7" s="87" t="s">
        <v>226</v>
      </c>
      <c r="B7" s="159">
        <v>347</v>
      </c>
      <c r="C7" s="31">
        <v>261</v>
      </c>
      <c r="D7" s="155">
        <v>22</v>
      </c>
      <c r="E7" s="31">
        <v>21</v>
      </c>
      <c r="F7" s="155">
        <v>2</v>
      </c>
      <c r="G7" s="31"/>
      <c r="H7" s="155">
        <v>1</v>
      </c>
      <c r="I7" s="31"/>
      <c r="J7" s="155">
        <v>2</v>
      </c>
      <c r="K7" s="31"/>
      <c r="M7" s="45"/>
      <c r="N7" s="45"/>
    </row>
    <row r="8" spans="1:14" ht="21.75" customHeight="1">
      <c r="A8" s="148"/>
      <c r="B8" s="45"/>
      <c r="C8" s="45"/>
      <c r="D8" s="45"/>
      <c r="E8" s="45"/>
      <c r="F8" s="45"/>
      <c r="G8" s="45"/>
      <c r="H8" s="45"/>
      <c r="I8" s="45"/>
      <c r="J8" s="45"/>
      <c r="K8" s="45"/>
      <c r="M8" s="45"/>
      <c r="N8" s="45"/>
    </row>
    <row r="9" spans="1:14" ht="22.5" customHeight="1" hidden="1">
      <c r="A9" s="148"/>
      <c r="B9" s="45"/>
      <c r="C9" s="45"/>
      <c r="D9" s="45"/>
      <c r="E9" s="45"/>
      <c r="F9" s="45"/>
      <c r="G9" s="45"/>
      <c r="H9" s="45"/>
      <c r="I9" s="45"/>
      <c r="J9" s="45"/>
      <c r="K9" s="45"/>
      <c r="M9" s="45"/>
      <c r="N9" s="45"/>
    </row>
    <row r="10" spans="1:11" ht="22.5" customHeight="1" hidden="1">
      <c r="A10" s="9"/>
      <c r="B10" s="9"/>
      <c r="C10" s="4"/>
      <c r="D10" s="4"/>
      <c r="E10" s="4"/>
      <c r="F10" s="4"/>
      <c r="G10" s="4"/>
      <c r="H10" s="4"/>
      <c r="I10" s="4"/>
      <c r="J10" s="4"/>
      <c r="K10" s="4"/>
    </row>
    <row r="11" spans="1:36" ht="30.75" customHeight="1">
      <c r="A11" s="407" t="s">
        <v>16</v>
      </c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</row>
    <row r="12" ht="21.75" customHeight="1"/>
    <row r="13" spans="1:2" ht="30.75" customHeight="1">
      <c r="A13" s="3" t="s">
        <v>136</v>
      </c>
      <c r="B13" s="3"/>
    </row>
    <row r="14" spans="1:11" ht="32.25" customHeight="1">
      <c r="A14" s="148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31.5" customHeight="1">
      <c r="A15" s="148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8" ht="13.5" customHeight="1"/>
    <row r="22" spans="1:2" ht="18.75">
      <c r="A22" s="7"/>
      <c r="B22" s="7"/>
    </row>
  </sheetData>
  <sheetProtection/>
  <protectedRanges>
    <protectedRange sqref="C7:F7" name="Диапазон1_1"/>
  </protectedRanges>
  <mergeCells count="15">
    <mergeCell ref="E5:E6"/>
    <mergeCell ref="F4:K4"/>
    <mergeCell ref="F5:G5"/>
    <mergeCell ref="H5:I5"/>
    <mergeCell ref="J5:K5"/>
    <mergeCell ref="A11:AJ11"/>
    <mergeCell ref="B5:B6"/>
    <mergeCell ref="D5:D6"/>
    <mergeCell ref="A1:K1"/>
    <mergeCell ref="A2:K2"/>
    <mergeCell ref="A3:A6"/>
    <mergeCell ref="C5:C6"/>
    <mergeCell ref="B3:K3"/>
    <mergeCell ref="B4:C4"/>
    <mergeCell ref="D4:E4"/>
  </mergeCells>
  <printOptions/>
  <pageMargins left="0.7874015748031497" right="0.7874015748031497" top="0.56" bottom="0.44" header="0.55" footer="0.5118110236220472"/>
  <pageSetup horizontalDpi="300" verticalDpi="300" orientation="landscape" paperSize="9" scale="97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6"/>
  <sheetViews>
    <sheetView view="pageBreakPreview" zoomScale="80" zoomScaleSheetLayoutView="80" zoomScalePageLayoutView="0" workbookViewId="0" topLeftCell="A4">
      <selection activeCell="G25" sqref="G25"/>
    </sheetView>
  </sheetViews>
  <sheetFormatPr defaultColWidth="9.00390625" defaultRowHeight="12.75"/>
  <cols>
    <col min="1" max="1" width="54.625" style="0" customWidth="1"/>
    <col min="2" max="2" width="7.25390625" style="0" customWidth="1"/>
    <col min="3" max="3" width="7.75390625" style="0" customWidth="1"/>
    <col min="4" max="4" width="6.875" style="0" customWidth="1"/>
    <col min="5" max="5" width="7.75390625" style="0" customWidth="1"/>
    <col min="6" max="6" width="8.00390625" style="0" customWidth="1"/>
    <col min="7" max="7" width="7.25390625" style="0" customWidth="1"/>
    <col min="8" max="8" width="7.125" style="0" customWidth="1"/>
    <col min="9" max="9" width="7.00390625" style="0" customWidth="1"/>
    <col min="10" max="10" width="7.125" style="0" customWidth="1"/>
    <col min="11" max="11" width="7.25390625" style="0" customWidth="1"/>
    <col min="13" max="21" width="6.00390625" style="0" customWidth="1"/>
  </cols>
  <sheetData>
    <row r="1" spans="1:11" ht="18.75">
      <c r="A1" s="365" t="s">
        <v>181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>
      <c r="A2" s="365" t="s">
        <v>182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8.75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4.25" customHeight="1">
      <c r="A5" s="440" t="s">
        <v>183</v>
      </c>
      <c r="B5" s="387" t="s">
        <v>93</v>
      </c>
      <c r="C5" s="436"/>
      <c r="D5" s="436"/>
      <c r="E5" s="436"/>
      <c r="F5" s="436"/>
      <c r="G5" s="436"/>
      <c r="H5" s="436"/>
      <c r="I5" s="436"/>
      <c r="J5" s="436"/>
      <c r="K5" s="388"/>
    </row>
    <row r="6" spans="1:11" ht="14.25" customHeight="1">
      <c r="A6" s="441"/>
      <c r="B6" s="393" t="s">
        <v>94</v>
      </c>
      <c r="C6" s="394"/>
      <c r="D6" s="393" t="s">
        <v>95</v>
      </c>
      <c r="E6" s="394"/>
      <c r="F6" s="387" t="s">
        <v>96</v>
      </c>
      <c r="G6" s="436"/>
      <c r="H6" s="436"/>
      <c r="I6" s="436"/>
      <c r="J6" s="436"/>
      <c r="K6" s="388"/>
    </row>
    <row r="7" spans="1:11" ht="30" customHeight="1">
      <c r="A7" s="441"/>
      <c r="B7" s="395"/>
      <c r="C7" s="396"/>
      <c r="D7" s="395"/>
      <c r="E7" s="396"/>
      <c r="F7" s="387" t="s">
        <v>97</v>
      </c>
      <c r="G7" s="388"/>
      <c r="H7" s="387" t="s">
        <v>98</v>
      </c>
      <c r="I7" s="388"/>
      <c r="J7" s="387" t="s">
        <v>99</v>
      </c>
      <c r="K7" s="388"/>
    </row>
    <row r="8" spans="1:11" ht="30.75" customHeight="1">
      <c r="A8" s="442"/>
      <c r="B8" s="197" t="s">
        <v>17</v>
      </c>
      <c r="C8" s="124" t="s">
        <v>223</v>
      </c>
      <c r="D8" s="197" t="s">
        <v>17</v>
      </c>
      <c r="E8" s="124" t="s">
        <v>223</v>
      </c>
      <c r="F8" s="197" t="s">
        <v>17</v>
      </c>
      <c r="G8" s="124" t="s">
        <v>223</v>
      </c>
      <c r="H8" s="197" t="s">
        <v>17</v>
      </c>
      <c r="I8" s="124" t="s">
        <v>223</v>
      </c>
      <c r="J8" s="197" t="s">
        <v>17</v>
      </c>
      <c r="K8" s="124" t="s">
        <v>223</v>
      </c>
    </row>
    <row r="9" spans="1:11" ht="20.25" customHeight="1">
      <c r="A9" s="129" t="s">
        <v>184</v>
      </c>
      <c r="B9" s="260">
        <v>3</v>
      </c>
      <c r="C9" s="90">
        <v>0</v>
      </c>
      <c r="D9" s="263">
        <v>3</v>
      </c>
      <c r="E9" s="119">
        <v>0</v>
      </c>
      <c r="F9" s="261"/>
      <c r="G9" s="171"/>
      <c r="H9" s="261"/>
      <c r="I9" s="171"/>
      <c r="J9" s="261"/>
      <c r="K9" s="171"/>
    </row>
    <row r="10" spans="1:11" ht="35.25" customHeight="1">
      <c r="A10" s="129" t="s">
        <v>185</v>
      </c>
      <c r="B10" s="261">
        <v>140</v>
      </c>
      <c r="C10" s="30">
        <v>96</v>
      </c>
      <c r="D10" s="261">
        <v>3</v>
      </c>
      <c r="E10" s="30">
        <v>9</v>
      </c>
      <c r="F10" s="261">
        <v>1</v>
      </c>
      <c r="G10" s="171"/>
      <c r="H10" s="261">
        <v>1</v>
      </c>
      <c r="I10" s="171"/>
      <c r="J10" s="261">
        <v>1</v>
      </c>
      <c r="K10" s="171"/>
    </row>
    <row r="11" spans="1:11" ht="38.25" customHeight="1">
      <c r="A11" s="129" t="s">
        <v>186</v>
      </c>
      <c r="B11" s="261">
        <v>119</v>
      </c>
      <c r="C11" s="30">
        <v>83</v>
      </c>
      <c r="D11" s="261">
        <v>4</v>
      </c>
      <c r="E11" s="30">
        <v>3</v>
      </c>
      <c r="F11" s="261">
        <v>0</v>
      </c>
      <c r="G11" s="171"/>
      <c r="H11" s="261">
        <v>0</v>
      </c>
      <c r="I11" s="171"/>
      <c r="J11" s="261">
        <v>0</v>
      </c>
      <c r="K11" s="171"/>
    </row>
    <row r="12" spans="1:11" ht="20.25" customHeight="1">
      <c r="A12" s="129" t="s">
        <v>187</v>
      </c>
      <c r="B12" s="262">
        <v>2</v>
      </c>
      <c r="C12" s="120">
        <v>0</v>
      </c>
      <c r="D12" s="264">
        <v>1</v>
      </c>
      <c r="E12" s="121">
        <v>0</v>
      </c>
      <c r="F12" s="261"/>
      <c r="G12" s="171"/>
      <c r="H12" s="261"/>
      <c r="I12" s="171"/>
      <c r="J12" s="261"/>
      <c r="K12" s="171"/>
    </row>
    <row r="13" spans="1:11" ht="17.25" customHeight="1">
      <c r="A13" s="129" t="s">
        <v>188</v>
      </c>
      <c r="B13" s="261">
        <v>9</v>
      </c>
      <c r="C13" s="30">
        <v>6</v>
      </c>
      <c r="D13" s="261">
        <v>4</v>
      </c>
      <c r="E13" s="30">
        <v>2</v>
      </c>
      <c r="F13" s="261"/>
      <c r="G13" s="171"/>
      <c r="H13" s="261"/>
      <c r="I13" s="171"/>
      <c r="J13" s="261"/>
      <c r="K13" s="171"/>
    </row>
    <row r="14" spans="1:11" ht="33.75" customHeight="1">
      <c r="A14" s="129" t="s">
        <v>189</v>
      </c>
      <c r="B14" s="261"/>
      <c r="C14" s="30">
        <v>0</v>
      </c>
      <c r="D14" s="261"/>
      <c r="E14" s="30">
        <v>0</v>
      </c>
      <c r="F14" s="261"/>
      <c r="G14" s="171"/>
      <c r="H14" s="261"/>
      <c r="I14" s="171"/>
      <c r="J14" s="261"/>
      <c r="K14" s="171"/>
    </row>
    <row r="15" spans="1:11" ht="17.25" customHeight="1">
      <c r="A15" s="129" t="s">
        <v>190</v>
      </c>
      <c r="B15" s="261">
        <v>9</v>
      </c>
      <c r="C15" s="30">
        <v>9</v>
      </c>
      <c r="D15" s="261">
        <v>2</v>
      </c>
      <c r="E15" s="30">
        <v>3</v>
      </c>
      <c r="F15" s="261">
        <v>1</v>
      </c>
      <c r="G15" s="171"/>
      <c r="H15" s="261"/>
      <c r="I15" s="171"/>
      <c r="J15" s="261">
        <v>1</v>
      </c>
      <c r="K15" s="171"/>
    </row>
    <row r="16" spans="1:11" ht="47.25" customHeight="1">
      <c r="A16" s="129" t="s">
        <v>191</v>
      </c>
      <c r="B16" s="261">
        <v>65</v>
      </c>
      <c r="C16" s="30">
        <v>65</v>
      </c>
      <c r="D16" s="261">
        <v>5</v>
      </c>
      <c r="E16" s="30">
        <v>3</v>
      </c>
      <c r="F16" s="261">
        <v>0</v>
      </c>
      <c r="G16" s="171"/>
      <c r="H16" s="261">
        <v>0</v>
      </c>
      <c r="I16" s="171"/>
      <c r="J16" s="261">
        <v>0</v>
      </c>
      <c r="K16" s="171"/>
    </row>
    <row r="17" spans="1:11" ht="19.5" customHeight="1">
      <c r="A17" s="129" t="s">
        <v>192</v>
      </c>
      <c r="B17" s="261">
        <v>0</v>
      </c>
      <c r="C17" s="30">
        <v>0</v>
      </c>
      <c r="D17" s="261">
        <v>0</v>
      </c>
      <c r="E17" s="30">
        <v>0</v>
      </c>
      <c r="F17" s="261"/>
      <c r="G17" s="171"/>
      <c r="H17" s="261"/>
      <c r="I17" s="171"/>
      <c r="J17" s="261"/>
      <c r="K17" s="171"/>
    </row>
    <row r="18" spans="1:11" ht="19.5" customHeight="1">
      <c r="A18" s="129" t="s">
        <v>229</v>
      </c>
      <c r="B18" s="203">
        <v>0</v>
      </c>
      <c r="C18" s="30">
        <v>2</v>
      </c>
      <c r="D18" s="204">
        <v>0</v>
      </c>
      <c r="E18" s="30">
        <v>1</v>
      </c>
      <c r="F18" s="204"/>
      <c r="G18" s="171"/>
      <c r="H18" s="204"/>
      <c r="I18" s="171"/>
      <c r="J18" s="204"/>
      <c r="K18" s="171"/>
    </row>
    <row r="19" spans="1:11" ht="14.25">
      <c r="A19" s="10" t="s">
        <v>18</v>
      </c>
      <c r="B19" s="156">
        <f>SUM(B9:B18)</f>
        <v>347</v>
      </c>
      <c r="C19" s="32">
        <f>SUM(C9:C18)</f>
        <v>261</v>
      </c>
      <c r="D19" s="205">
        <f>SUM(D9:D18)</f>
        <v>22</v>
      </c>
      <c r="E19" s="32">
        <f>SUM(E9:E18)</f>
        <v>21</v>
      </c>
      <c r="F19" s="205">
        <f aca="true" t="shared" si="0" ref="F19:K19">SUM(F9:F17)</f>
        <v>2</v>
      </c>
      <c r="G19" s="32">
        <f t="shared" si="0"/>
        <v>0</v>
      </c>
      <c r="H19" s="205">
        <f t="shared" si="0"/>
        <v>1</v>
      </c>
      <c r="I19" s="32">
        <f t="shared" si="0"/>
        <v>0</v>
      </c>
      <c r="J19" s="205">
        <f t="shared" si="0"/>
        <v>2</v>
      </c>
      <c r="K19" s="32">
        <f t="shared" si="0"/>
        <v>0</v>
      </c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3:12" ht="15" hidden="1">
      <c r="C21" s="13"/>
      <c r="D21" s="13"/>
      <c r="E21" s="45"/>
      <c r="F21" s="45"/>
      <c r="G21" s="13"/>
      <c r="H21" s="13"/>
      <c r="I21" s="13"/>
      <c r="J21" s="13"/>
      <c r="K21" s="13"/>
      <c r="L21" s="4"/>
    </row>
    <row r="22" spans="1:40" ht="15" hidden="1">
      <c r="A22" s="407"/>
      <c r="B22" s="407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</row>
    <row r="23" spans="1:38" ht="15">
      <c r="A23" s="407" t="s">
        <v>25</v>
      </c>
      <c r="B23" s="407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</row>
    <row r="25" spans="1:2" ht="15.75">
      <c r="A25" s="3" t="s">
        <v>75</v>
      </c>
      <c r="B25" s="3"/>
    </row>
    <row r="26" spans="1:2" ht="18.75">
      <c r="A26" s="7"/>
      <c r="B26" s="7"/>
    </row>
  </sheetData>
  <sheetProtection/>
  <protectedRanges>
    <protectedRange sqref="C12 E12" name="Диапазон1_2"/>
    <protectedRange sqref="C9 E9" name="Диапазон1_1_1"/>
    <protectedRange sqref="B12" name="Диапазон1_2_1"/>
    <protectedRange sqref="B9" name="Диапазон1_1_1_1"/>
    <protectedRange sqref="D12" name="Диапазон1_2_2"/>
    <protectedRange sqref="D9" name="Диапазон1_1_1_2"/>
  </protectedRanges>
  <mergeCells count="13">
    <mergeCell ref="A1:K1"/>
    <mergeCell ref="A2:K2"/>
    <mergeCell ref="A3:K3"/>
    <mergeCell ref="A5:A8"/>
    <mergeCell ref="B5:K5"/>
    <mergeCell ref="B6:C7"/>
    <mergeCell ref="D6:E7"/>
    <mergeCell ref="F6:K6"/>
    <mergeCell ref="F7:G7"/>
    <mergeCell ref="H7:I7"/>
    <mergeCell ref="J7:K7"/>
    <mergeCell ref="A23:AL23"/>
    <mergeCell ref="A22:AN22"/>
  </mergeCells>
  <printOptions/>
  <pageMargins left="0.75" right="0.75" top="0.56" bottom="0.75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1"/>
  <sheetViews>
    <sheetView view="pageBreakPreview" zoomScale="70" zoomScaleNormal="75" zoomScaleSheetLayoutView="70" zoomScalePageLayoutView="0" workbookViewId="0" topLeftCell="A1">
      <selection activeCell="A8" sqref="A8"/>
    </sheetView>
  </sheetViews>
  <sheetFormatPr defaultColWidth="9.00390625" defaultRowHeight="12.75"/>
  <cols>
    <col min="1" max="1" width="11.75390625" style="0" customWidth="1"/>
    <col min="2" max="2" width="11.00390625" style="0" customWidth="1"/>
    <col min="3" max="3" width="9.25390625" style="0" customWidth="1"/>
    <col min="4" max="4" width="23.00390625" style="0" customWidth="1"/>
    <col min="5" max="5" width="45.75390625" style="0" customWidth="1"/>
    <col min="6" max="6" width="8.375" style="0" customWidth="1"/>
    <col min="7" max="7" width="15.875" style="0" customWidth="1"/>
    <col min="8" max="8" width="41.375" style="0" customWidth="1"/>
  </cols>
  <sheetData>
    <row r="1" spans="1:8" ht="18.75">
      <c r="A1" s="445" t="s">
        <v>156</v>
      </c>
      <c r="B1" s="445"/>
      <c r="C1" s="445"/>
      <c r="D1" s="445"/>
      <c r="E1" s="445"/>
      <c r="F1" s="445"/>
      <c r="G1" s="445"/>
      <c r="H1" s="445"/>
    </row>
    <row r="2" spans="1:8" ht="18.75">
      <c r="A2" s="445" t="s">
        <v>157</v>
      </c>
      <c r="B2" s="445"/>
      <c r="C2" s="445"/>
      <c r="D2" s="445"/>
      <c r="E2" s="445"/>
      <c r="F2" s="445"/>
      <c r="G2" s="445"/>
      <c r="H2" s="445"/>
    </row>
    <row r="3" spans="1:8" ht="12" customHeight="1">
      <c r="A3" s="445"/>
      <c r="B3" s="445"/>
      <c r="C3" s="445"/>
      <c r="D3" s="445"/>
      <c r="E3" s="445"/>
      <c r="F3" s="445"/>
      <c r="G3" s="445"/>
      <c r="H3" s="445"/>
    </row>
    <row r="4" spans="1:8" ht="1.5" customHeight="1" hidden="1">
      <c r="A4" s="439"/>
      <c r="B4" s="439"/>
      <c r="C4" s="439"/>
      <c r="D4" s="439"/>
      <c r="E4" s="439"/>
      <c r="F4" s="439"/>
      <c r="G4" s="439"/>
      <c r="H4" s="439"/>
    </row>
    <row r="5" spans="1:8" ht="12.75" customHeight="1" hidden="1">
      <c r="A5" s="63"/>
      <c r="B5" s="27"/>
      <c r="C5" s="27"/>
      <c r="D5" s="27"/>
      <c r="E5" s="27"/>
      <c r="F5" s="27"/>
      <c r="G5" s="27"/>
      <c r="H5" s="27"/>
    </row>
    <row r="6" spans="1:8" s="71" customFormat="1" ht="24" customHeight="1">
      <c r="A6" s="446" t="s">
        <v>89</v>
      </c>
      <c r="B6" s="447" t="s">
        <v>158</v>
      </c>
      <c r="C6" s="448"/>
      <c r="D6" s="448"/>
      <c r="E6" s="448"/>
      <c r="F6" s="447" t="s">
        <v>214</v>
      </c>
      <c r="G6" s="447"/>
      <c r="H6" s="447"/>
    </row>
    <row r="7" spans="1:8" s="71" customFormat="1" ht="51">
      <c r="A7" s="446"/>
      <c r="B7" s="72" t="s">
        <v>194</v>
      </c>
      <c r="C7" s="72" t="s">
        <v>159</v>
      </c>
      <c r="D7" s="72" t="s">
        <v>160</v>
      </c>
      <c r="E7" s="72" t="s">
        <v>161</v>
      </c>
      <c r="F7" s="72" t="s">
        <v>159</v>
      </c>
      <c r="G7" s="72" t="s">
        <v>160</v>
      </c>
      <c r="H7" s="72" t="s">
        <v>161</v>
      </c>
    </row>
    <row r="8" spans="1:8" s="112" customFormat="1" ht="280.5" customHeight="1">
      <c r="A8" s="56" t="s">
        <v>226</v>
      </c>
      <c r="B8" s="223" t="s">
        <v>230</v>
      </c>
      <c r="C8" s="169"/>
      <c r="D8" s="170"/>
      <c r="E8" s="224" t="s">
        <v>231</v>
      </c>
      <c r="F8" s="169"/>
      <c r="G8" s="73" t="s">
        <v>232</v>
      </c>
      <c r="H8" s="224" t="s">
        <v>233</v>
      </c>
    </row>
    <row r="9" spans="1:33" s="112" customFormat="1" ht="51" customHeight="1">
      <c r="A9" s="407" t="s">
        <v>25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68"/>
      <c r="AG9" s="68"/>
    </row>
    <row r="10" spans="1:33" s="71" customFormat="1" ht="20.25" customHeight="1">
      <c r="A10" s="444" t="s">
        <v>215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</row>
    <row r="11" spans="1:11" s="71" customFormat="1" ht="24" customHeight="1">
      <c r="A11" s="160"/>
      <c r="B11" s="162"/>
      <c r="C11" s="162"/>
      <c r="D11" s="164"/>
      <c r="E11" s="163"/>
      <c r="F11" s="162"/>
      <c r="G11" s="164"/>
      <c r="H11" s="163"/>
      <c r="K11" s="74"/>
    </row>
    <row r="12" spans="1:8" s="71" customFormat="1" ht="19.5" customHeight="1">
      <c r="A12" s="160"/>
      <c r="B12" s="162"/>
      <c r="C12" s="162"/>
      <c r="D12" s="163"/>
      <c r="E12" s="21"/>
      <c r="F12" s="162"/>
      <c r="G12" s="165"/>
      <c r="H12" s="163"/>
    </row>
    <row r="13" spans="1:8" s="71" customFormat="1" ht="9" customHeight="1">
      <c r="A13" s="160"/>
      <c r="B13" s="162"/>
      <c r="C13" s="162"/>
      <c r="D13" s="164"/>
      <c r="E13" s="162"/>
      <c r="F13" s="162"/>
      <c r="G13" s="162"/>
      <c r="H13" s="163"/>
    </row>
    <row r="14" spans="1:8" s="112" customFormat="1" ht="17.25" customHeight="1" hidden="1">
      <c r="A14" s="160"/>
      <c r="B14" s="102"/>
      <c r="C14" s="54"/>
      <c r="D14" s="161"/>
      <c r="E14" s="161"/>
      <c r="F14" s="60"/>
      <c r="G14" s="60"/>
      <c r="H14" s="102"/>
    </row>
    <row r="15" spans="1:8" s="71" customFormat="1" ht="10.5" customHeight="1" hidden="1">
      <c r="A15" s="160"/>
      <c r="B15" s="142"/>
      <c r="C15" s="142"/>
      <c r="D15" s="161"/>
      <c r="E15" s="21"/>
      <c r="F15" s="142"/>
      <c r="G15" s="163"/>
      <c r="H15" s="163"/>
    </row>
    <row r="16" spans="1:8" s="71" customFormat="1" ht="120" customHeight="1" hidden="1">
      <c r="A16" s="160"/>
      <c r="B16" s="142"/>
      <c r="C16" s="142"/>
      <c r="D16" s="161"/>
      <c r="E16" s="166"/>
      <c r="F16" s="165"/>
      <c r="G16" s="163"/>
      <c r="H16" s="142"/>
    </row>
    <row r="17" spans="1:8" s="71" customFormat="1" ht="247.5" customHeight="1" hidden="1">
      <c r="A17" s="160"/>
      <c r="B17" s="163"/>
      <c r="C17" s="142"/>
      <c r="D17" s="161"/>
      <c r="E17" s="167"/>
      <c r="F17" s="142"/>
      <c r="G17" s="161"/>
      <c r="H17" s="168"/>
    </row>
    <row r="18" spans="1:8" s="71" customFormat="1" ht="14.25" customHeight="1" hidden="1">
      <c r="A18" s="20"/>
      <c r="B18" s="95"/>
      <c r="C18" s="27"/>
      <c r="D18" s="27"/>
      <c r="E18" s="27"/>
      <c r="F18" s="27"/>
      <c r="G18" s="27"/>
      <c r="H18" s="27"/>
    </row>
    <row r="19" spans="1:33" s="71" customFormat="1" ht="12.75" hidden="1">
      <c r="A19" s="443"/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</row>
    <row r="20" s="65" customFormat="1" ht="12"/>
    <row r="21" s="65" customFormat="1" ht="18.75" customHeight="1"/>
    <row r="22" spans="1:33" s="65" customFormat="1" ht="12">
      <c r="A22" s="66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 s="65" customFormat="1" ht="12">
      <c r="A23" s="69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1:33" s="65" customFormat="1" ht="1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</row>
    <row r="25" spans="1:33" s="65" customFormat="1" ht="1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s="65" customFormat="1" ht="1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s="65" customFormat="1" ht="1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s="65" customFormat="1" ht="1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s="65" customFormat="1" ht="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3" s="65" customFormat="1" ht="1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1:33" s="65" customFormat="1" ht="1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1:33" s="65" customFormat="1" ht="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1:33" s="65" customFormat="1" ht="1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1:33" s="65" customFormat="1" ht="1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1:33" s="65" customFormat="1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1:33" s="65" customFormat="1" ht="1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1:33" s="65" customFormat="1" ht="1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3" s="65" customFormat="1" ht="1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3" s="65" customFormat="1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1:33" s="65" customFormat="1" ht="1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s="65" customFormat="1" ht="1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="65" customFormat="1" ht="12"/>
    <row r="43" s="65" customFormat="1" ht="12"/>
    <row r="44" s="65" customFormat="1" ht="12"/>
    <row r="45" s="65" customFormat="1" ht="12"/>
    <row r="46" s="65" customFormat="1" ht="12"/>
    <row r="47" s="65" customFormat="1" ht="12"/>
    <row r="48" s="65" customFormat="1" ht="12"/>
    <row r="49" s="65" customFormat="1" ht="12"/>
    <row r="50" s="65" customFormat="1" ht="12"/>
    <row r="51" s="65" customFormat="1" ht="12"/>
    <row r="52" s="65" customFormat="1" ht="12"/>
    <row r="53" s="65" customFormat="1" ht="12"/>
    <row r="54" s="65" customFormat="1" ht="12"/>
    <row r="55" s="65" customFormat="1" ht="12"/>
    <row r="56" s="65" customFormat="1" ht="12"/>
    <row r="57" s="65" customFormat="1" ht="12"/>
    <row r="58" s="65" customFormat="1" ht="12"/>
    <row r="59" s="65" customFormat="1" ht="12"/>
    <row r="60" s="65" customFormat="1" ht="12"/>
    <row r="61" s="65" customFormat="1" ht="12"/>
    <row r="62" s="65" customFormat="1" ht="12"/>
    <row r="63" s="65" customFormat="1" ht="12"/>
    <row r="64" s="65" customFormat="1" ht="12"/>
    <row r="65" s="65" customFormat="1" ht="12"/>
    <row r="66" s="65" customFormat="1" ht="12"/>
    <row r="67" s="65" customFormat="1" ht="12"/>
    <row r="68" s="65" customFormat="1" ht="12"/>
    <row r="69" s="65" customFormat="1" ht="12"/>
    <row r="70" s="65" customFormat="1" ht="12"/>
    <row r="71" s="65" customFormat="1" ht="12"/>
    <row r="72" s="65" customFormat="1" ht="12"/>
    <row r="73" s="65" customFormat="1" ht="12"/>
    <row r="74" s="65" customFormat="1" ht="12"/>
    <row r="75" s="65" customFormat="1" ht="12"/>
    <row r="76" s="65" customFormat="1" ht="12"/>
    <row r="77" s="65" customFormat="1" ht="12"/>
    <row r="78" s="65" customFormat="1" ht="12"/>
    <row r="79" s="65" customFormat="1" ht="12"/>
    <row r="80" s="65" customFormat="1" ht="12"/>
    <row r="81" s="65" customFormat="1" ht="12"/>
    <row r="82" s="65" customFormat="1" ht="12"/>
    <row r="83" s="65" customFormat="1" ht="12"/>
    <row r="84" s="65" customFormat="1" ht="12"/>
    <row r="85" s="65" customFormat="1" ht="12"/>
    <row r="86" s="65" customFormat="1" ht="12"/>
    <row r="87" s="65" customFormat="1" ht="12"/>
    <row r="88" s="65" customFormat="1" ht="12"/>
    <row r="89" s="65" customFormat="1" ht="12"/>
    <row r="90" s="65" customFormat="1" ht="12"/>
    <row r="91" s="65" customFormat="1" ht="12"/>
    <row r="92" s="65" customFormat="1" ht="12"/>
    <row r="93" s="65" customFormat="1" ht="12"/>
    <row r="94" s="65" customFormat="1" ht="12"/>
    <row r="95" s="65" customFormat="1" ht="12"/>
    <row r="96" s="65" customFormat="1" ht="12"/>
    <row r="97" s="65" customFormat="1" ht="12"/>
    <row r="98" s="65" customFormat="1" ht="12"/>
    <row r="99" s="65" customFormat="1" ht="12"/>
    <row r="100" s="65" customFormat="1" ht="12"/>
    <row r="101" s="65" customFormat="1" ht="12"/>
    <row r="102" s="65" customFormat="1" ht="12"/>
    <row r="103" s="65" customFormat="1" ht="12"/>
    <row r="104" s="65" customFormat="1" ht="12"/>
    <row r="105" s="65" customFormat="1" ht="12"/>
    <row r="106" s="65" customFormat="1" ht="12"/>
    <row r="107" s="65" customFormat="1" ht="12"/>
    <row r="108" s="65" customFormat="1" ht="12"/>
    <row r="109" s="65" customFormat="1" ht="12"/>
    <row r="110" s="65" customFormat="1" ht="12"/>
    <row r="111" s="65" customFormat="1" ht="12"/>
    <row r="112" s="65" customFormat="1" ht="12"/>
    <row r="113" s="65" customFormat="1" ht="12"/>
    <row r="114" s="65" customFormat="1" ht="12"/>
    <row r="115" s="65" customFormat="1" ht="12"/>
    <row r="116" s="65" customFormat="1" ht="12"/>
    <row r="117" s="65" customFormat="1" ht="12"/>
    <row r="118" s="65" customFormat="1" ht="12"/>
    <row r="119" s="65" customFormat="1" ht="12"/>
    <row r="120" s="65" customFormat="1" ht="12"/>
    <row r="121" s="65" customFormat="1" ht="12"/>
    <row r="122" s="65" customFormat="1" ht="12"/>
    <row r="123" s="65" customFormat="1" ht="12"/>
    <row r="124" s="65" customFormat="1" ht="12"/>
    <row r="125" s="65" customFormat="1" ht="12"/>
    <row r="126" s="65" customFormat="1" ht="12"/>
    <row r="127" s="65" customFormat="1" ht="12"/>
    <row r="128" s="65" customFormat="1" ht="12"/>
    <row r="129" s="65" customFormat="1" ht="12"/>
    <row r="130" s="65" customFormat="1" ht="12"/>
    <row r="131" s="65" customFormat="1" ht="12"/>
    <row r="132" s="65" customFormat="1" ht="12"/>
    <row r="133" s="65" customFormat="1" ht="12"/>
    <row r="134" s="65" customFormat="1" ht="12"/>
  </sheetData>
  <sheetProtection/>
  <protectedRanges>
    <protectedRange sqref="D11 G11 D13" name="Диапазон1_6"/>
    <protectedRange sqref="F14:G14" name="Диапазон1"/>
    <protectedRange sqref="F15 B15:C15 H16 C16:C17 B16 F17" name="Диапазон1_1"/>
    <protectedRange sqref="F16" name="Диапазон1_3"/>
    <protectedRange sqref="H11" name="Диапазон1_2_1_1"/>
    <protectedRange sqref="G12" name="Диапазон1_2"/>
  </protectedRanges>
  <mergeCells count="10">
    <mergeCell ref="A19:AG19"/>
    <mergeCell ref="A9:AE9"/>
    <mergeCell ref="A10:AG10"/>
    <mergeCell ref="A1:H1"/>
    <mergeCell ref="A3:H3"/>
    <mergeCell ref="A4:H4"/>
    <mergeCell ref="A6:A7"/>
    <mergeCell ref="B6:E6"/>
    <mergeCell ref="F6:H6"/>
    <mergeCell ref="A2:H2"/>
  </mergeCells>
  <printOptions/>
  <pageMargins left="0.4" right="0.19" top="0.17" bottom="0.16" header="0.17" footer="0.16"/>
  <pageSetup horizontalDpi="300" verticalDpi="300" orientation="landscape" paperSize="9" scale="86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2"/>
  <sheetViews>
    <sheetView view="pageBreakPreview" zoomScale="80" zoomScaleNormal="75" zoomScaleSheetLayoutView="80" zoomScalePageLayoutView="0" workbookViewId="0" topLeftCell="A1">
      <selection activeCell="AC10" sqref="AC10"/>
    </sheetView>
  </sheetViews>
  <sheetFormatPr defaultColWidth="9.00390625" defaultRowHeight="12.75"/>
  <cols>
    <col min="1" max="1" width="27.25390625" style="0" customWidth="1"/>
    <col min="2" max="2" width="4.75390625" style="0" customWidth="1"/>
    <col min="3" max="3" width="1.625" style="0" customWidth="1"/>
    <col min="4" max="4" width="5.375" style="0" customWidth="1"/>
    <col min="5" max="5" width="4.625" style="0" customWidth="1"/>
    <col min="6" max="6" width="1.37890625" style="0" customWidth="1"/>
    <col min="7" max="7" width="6.00390625" style="0" customWidth="1"/>
    <col min="8" max="8" width="5.375" style="0" customWidth="1"/>
    <col min="9" max="9" width="1.12109375" style="0" customWidth="1"/>
    <col min="10" max="10" width="5.00390625" style="0" customWidth="1"/>
    <col min="11" max="11" width="5.25390625" style="0" customWidth="1"/>
    <col min="12" max="12" width="1.12109375" style="0" customWidth="1"/>
    <col min="13" max="13" width="5.00390625" style="0" customWidth="1"/>
    <col min="14" max="14" width="5.625" style="0" customWidth="1"/>
    <col min="15" max="15" width="1.25" style="0" customWidth="1"/>
    <col min="16" max="17" width="5.25390625" style="0" customWidth="1"/>
    <col min="18" max="18" width="1.25" style="0" customWidth="1"/>
    <col min="19" max="19" width="4.875" style="0" customWidth="1"/>
    <col min="20" max="20" width="5.00390625" style="0" customWidth="1"/>
    <col min="21" max="21" width="1.75390625" style="0" customWidth="1"/>
    <col min="22" max="22" width="3.875" style="0" customWidth="1"/>
    <col min="23" max="23" width="4.75390625" style="0" customWidth="1"/>
    <col min="24" max="24" width="1.625" style="0" customWidth="1"/>
    <col min="25" max="25" width="3.875" style="0" customWidth="1"/>
    <col min="26" max="26" width="5.625" style="0" customWidth="1"/>
    <col min="27" max="27" width="5.875" style="0" customWidth="1"/>
    <col min="28" max="28" width="5.375" style="0" customWidth="1"/>
    <col min="29" max="29" width="5.875" style="0" customWidth="1"/>
    <col min="30" max="31" width="5.125" style="0" customWidth="1"/>
    <col min="32" max="32" width="16.375" style="0" customWidth="1"/>
    <col min="33" max="33" width="15.25390625" style="0" customWidth="1"/>
  </cols>
  <sheetData>
    <row r="1" spans="1:17" ht="30" customHeight="1">
      <c r="A1" s="375" t="s">
        <v>100</v>
      </c>
      <c r="B1" s="375"/>
      <c r="C1" s="375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ht="18.75">
      <c r="A2" s="365" t="s">
        <v>101</v>
      </c>
      <c r="B2" s="365"/>
      <c r="C2" s="365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33" ht="76.5" customHeight="1">
      <c r="A3" s="452" t="s">
        <v>66</v>
      </c>
      <c r="B3" s="450" t="s">
        <v>102</v>
      </c>
      <c r="C3" s="449"/>
      <c r="D3" s="451"/>
      <c r="E3" s="451"/>
      <c r="F3" s="451"/>
      <c r="G3" s="451"/>
      <c r="H3" s="449" t="s">
        <v>107</v>
      </c>
      <c r="I3" s="449"/>
      <c r="J3" s="451"/>
      <c r="K3" s="451"/>
      <c r="L3" s="451"/>
      <c r="M3" s="451"/>
      <c r="N3" s="449" t="s">
        <v>108</v>
      </c>
      <c r="O3" s="449"/>
      <c r="P3" s="451"/>
      <c r="Q3" s="451"/>
      <c r="R3" s="451"/>
      <c r="S3" s="451"/>
      <c r="T3" s="449" t="s">
        <v>109</v>
      </c>
      <c r="U3" s="451"/>
      <c r="V3" s="451"/>
      <c r="W3" s="451"/>
      <c r="X3" s="451"/>
      <c r="Y3" s="451"/>
      <c r="Z3" s="449" t="s">
        <v>103</v>
      </c>
      <c r="AA3" s="449"/>
      <c r="AB3" s="449" t="s">
        <v>104</v>
      </c>
      <c r="AC3" s="449"/>
      <c r="AD3" s="449" t="s">
        <v>105</v>
      </c>
      <c r="AE3" s="449"/>
      <c r="AF3" s="449" t="s">
        <v>106</v>
      </c>
      <c r="AG3" s="451"/>
    </row>
    <row r="4" spans="1:33" ht="17.25" customHeight="1">
      <c r="A4" s="453"/>
      <c r="B4" s="454">
        <v>2013</v>
      </c>
      <c r="C4" s="455"/>
      <c r="D4" s="455"/>
      <c r="E4" s="325">
        <v>2014</v>
      </c>
      <c r="F4" s="325"/>
      <c r="G4" s="325"/>
      <c r="H4" s="454">
        <v>2013</v>
      </c>
      <c r="I4" s="455"/>
      <c r="J4" s="455"/>
      <c r="K4" s="325">
        <v>2014</v>
      </c>
      <c r="L4" s="325"/>
      <c r="M4" s="325"/>
      <c r="N4" s="454">
        <v>2013</v>
      </c>
      <c r="O4" s="455"/>
      <c r="P4" s="455"/>
      <c r="Q4" s="325">
        <v>2014</v>
      </c>
      <c r="R4" s="325"/>
      <c r="S4" s="325"/>
      <c r="T4" s="454">
        <v>2013</v>
      </c>
      <c r="U4" s="455"/>
      <c r="V4" s="455"/>
      <c r="W4" s="325">
        <v>2014</v>
      </c>
      <c r="X4" s="325"/>
      <c r="Y4" s="325"/>
      <c r="Z4" s="198">
        <v>2013</v>
      </c>
      <c r="AA4" s="11">
        <v>2014</v>
      </c>
      <c r="AB4" s="198">
        <v>2013</v>
      </c>
      <c r="AC4" s="11">
        <v>2014</v>
      </c>
      <c r="AD4" s="198">
        <v>2013</v>
      </c>
      <c r="AE4" s="11">
        <v>2014</v>
      </c>
      <c r="AF4" s="198">
        <v>2013</v>
      </c>
      <c r="AG4" s="11">
        <v>2014</v>
      </c>
    </row>
    <row r="5" spans="1:33" ht="127.5" customHeight="1">
      <c r="A5" s="89" t="s">
        <v>226</v>
      </c>
      <c r="B5" s="265">
        <v>84</v>
      </c>
      <c r="C5" s="266" t="s">
        <v>133</v>
      </c>
      <c r="D5" s="267">
        <v>57</v>
      </c>
      <c r="E5" s="139">
        <v>86</v>
      </c>
      <c r="F5" s="140" t="s">
        <v>133</v>
      </c>
      <c r="G5" s="289">
        <v>46</v>
      </c>
      <c r="H5" s="268">
        <v>17</v>
      </c>
      <c r="I5" s="266" t="s">
        <v>133</v>
      </c>
      <c r="J5" s="288">
        <v>12</v>
      </c>
      <c r="K5" s="53">
        <v>5</v>
      </c>
      <c r="L5" s="140" t="s">
        <v>133</v>
      </c>
      <c r="M5" s="289">
        <v>4</v>
      </c>
      <c r="N5" s="265">
        <v>48</v>
      </c>
      <c r="O5" s="266" t="s">
        <v>133</v>
      </c>
      <c r="P5" s="269">
        <v>20</v>
      </c>
      <c r="Q5" s="139">
        <v>41</v>
      </c>
      <c r="R5" s="140" t="s">
        <v>133</v>
      </c>
      <c r="S5" s="141">
        <v>15</v>
      </c>
      <c r="T5" s="265">
        <v>55</v>
      </c>
      <c r="U5" s="266" t="s">
        <v>133</v>
      </c>
      <c r="V5" s="269">
        <v>35</v>
      </c>
      <c r="W5" s="139">
        <v>43</v>
      </c>
      <c r="X5" s="140" t="s">
        <v>133</v>
      </c>
      <c r="Y5" s="141">
        <v>23</v>
      </c>
      <c r="Z5" s="212">
        <v>0</v>
      </c>
      <c r="AA5" s="52">
        <v>0</v>
      </c>
      <c r="AB5" s="212">
        <v>4</v>
      </c>
      <c r="AC5" s="52">
        <v>11</v>
      </c>
      <c r="AD5" s="212">
        <v>0</v>
      </c>
      <c r="AE5" s="52">
        <v>0</v>
      </c>
      <c r="AF5" s="226" t="s">
        <v>234</v>
      </c>
      <c r="AG5" s="225" t="s">
        <v>234</v>
      </c>
    </row>
    <row r="6" spans="1:33" ht="44.25" customHeight="1" hidden="1">
      <c r="A6" s="115" t="s">
        <v>18</v>
      </c>
      <c r="B6" s="207"/>
      <c r="C6" s="208"/>
      <c r="D6" s="209"/>
      <c r="E6" s="34"/>
      <c r="F6" s="35"/>
      <c r="G6" s="176"/>
      <c r="H6" s="207"/>
      <c r="I6" s="208"/>
      <c r="J6" s="209"/>
      <c r="K6" s="34"/>
      <c r="L6" s="35"/>
      <c r="M6" s="176"/>
      <c r="N6" s="207"/>
      <c r="O6" s="208"/>
      <c r="P6" s="209"/>
      <c r="Q6" s="34"/>
      <c r="R6" s="184"/>
      <c r="S6" s="185"/>
      <c r="T6" s="210"/>
      <c r="U6" s="206"/>
      <c r="V6" s="211"/>
      <c r="W6" s="186"/>
      <c r="X6" s="184"/>
      <c r="Y6" s="185"/>
      <c r="Z6" s="212"/>
      <c r="AA6" s="52"/>
      <c r="AB6" s="212"/>
      <c r="AC6" s="52"/>
      <c r="AD6" s="212"/>
      <c r="AE6" s="52"/>
      <c r="AF6" s="213"/>
      <c r="AG6" s="40"/>
    </row>
    <row r="7" spans="1:17" ht="18.75" customHeight="1">
      <c r="A7" s="20"/>
      <c r="B7" s="181"/>
      <c r="C7" s="180"/>
      <c r="D7" s="182"/>
      <c r="E7" s="187"/>
      <c r="F7" s="180"/>
      <c r="G7" s="182"/>
      <c r="H7" s="181"/>
      <c r="I7" s="180"/>
      <c r="J7" s="182"/>
      <c r="K7" s="181"/>
      <c r="L7" s="180"/>
      <c r="M7" s="182"/>
      <c r="N7" s="188"/>
      <c r="O7" s="189"/>
      <c r="P7" s="188"/>
      <c r="Q7" s="190"/>
    </row>
    <row r="8" spans="1:17" ht="29.25" customHeight="1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</row>
    <row r="9" spans="1:17" ht="30" customHeight="1">
      <c r="A9" s="114" t="s">
        <v>16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30" customHeight="1">
      <c r="A10" s="37" t="s">
        <v>75</v>
      </c>
      <c r="B10" s="37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ht="30.75" customHeight="1"/>
    <row r="12" ht="21.75" customHeight="1" hidden="1"/>
    <row r="13" ht="122.25" customHeight="1" hidden="1"/>
    <row r="14" ht="31.5" customHeight="1" hidden="1"/>
    <row r="15" spans="1:33" ht="22.5" customHeight="1" hidden="1">
      <c r="A15" s="160"/>
      <c r="B15" s="174"/>
      <c r="C15" s="175"/>
      <c r="D15" s="173"/>
      <c r="E15" s="177"/>
      <c r="F15" s="172"/>
      <c r="G15" s="178"/>
      <c r="H15" s="174"/>
      <c r="I15" s="175"/>
      <c r="J15" s="173"/>
      <c r="K15" s="177"/>
      <c r="L15" s="172"/>
      <c r="M15" s="177"/>
      <c r="N15" s="174"/>
      <c r="O15" s="175"/>
      <c r="P15" s="173"/>
      <c r="Q15" s="177"/>
      <c r="R15" s="172"/>
      <c r="S15" s="178"/>
      <c r="T15" s="174"/>
      <c r="U15" s="175"/>
      <c r="V15" s="173"/>
      <c r="W15" s="177"/>
      <c r="X15" s="172"/>
      <c r="Y15" s="178"/>
      <c r="Z15" s="172"/>
      <c r="AA15" s="172"/>
      <c r="AB15" s="172"/>
      <c r="AC15" s="172"/>
      <c r="AD15" s="172"/>
      <c r="AE15" s="172"/>
      <c r="AF15" s="148"/>
      <c r="AG15" s="148"/>
    </row>
    <row r="16" spans="1:33" ht="33.75" customHeight="1" hidden="1">
      <c r="A16" s="160"/>
      <c r="B16" s="174"/>
      <c r="C16" s="175"/>
      <c r="D16" s="173"/>
      <c r="E16" s="177"/>
      <c r="F16" s="172"/>
      <c r="G16" s="178"/>
      <c r="H16" s="177"/>
      <c r="I16" s="175"/>
      <c r="J16" s="177"/>
      <c r="K16" s="177"/>
      <c r="L16" s="172"/>
      <c r="M16" s="178"/>
      <c r="N16" s="174"/>
      <c r="O16" s="175"/>
      <c r="P16" s="173"/>
      <c r="Q16" s="177"/>
      <c r="R16" s="172"/>
      <c r="S16" s="178"/>
      <c r="T16" s="174"/>
      <c r="U16" s="175"/>
      <c r="V16" s="173"/>
      <c r="W16" s="177"/>
      <c r="X16" s="172"/>
      <c r="Y16" s="178"/>
      <c r="Z16" s="172"/>
      <c r="AA16" s="172"/>
      <c r="AB16" s="172"/>
      <c r="AC16" s="172"/>
      <c r="AD16" s="172"/>
      <c r="AE16" s="172"/>
      <c r="AF16" s="148"/>
      <c r="AG16" s="148"/>
    </row>
    <row r="17" spans="1:33" ht="27.75" customHeight="1" hidden="1">
      <c r="A17" s="160"/>
      <c r="B17" s="174"/>
      <c r="C17" s="175"/>
      <c r="D17" s="173"/>
      <c r="E17" s="177"/>
      <c r="F17" s="172"/>
      <c r="G17" s="178"/>
      <c r="H17" s="174"/>
      <c r="I17" s="175"/>
      <c r="J17" s="173"/>
      <c r="K17" s="177"/>
      <c r="L17" s="172"/>
      <c r="M17" s="178"/>
      <c r="N17" s="174"/>
      <c r="O17" s="175"/>
      <c r="P17" s="173"/>
      <c r="Q17" s="177"/>
      <c r="R17" s="172"/>
      <c r="S17" s="178"/>
      <c r="T17" s="174"/>
      <c r="U17" s="175"/>
      <c r="V17" s="173"/>
      <c r="W17" s="177"/>
      <c r="X17" s="172"/>
      <c r="Y17" s="178"/>
      <c r="Z17" s="172"/>
      <c r="AA17" s="172"/>
      <c r="AB17" s="172"/>
      <c r="AC17" s="172"/>
      <c r="AD17" s="172"/>
      <c r="AE17" s="172"/>
      <c r="AF17" s="148"/>
      <c r="AG17" s="148"/>
    </row>
    <row r="18" spans="1:33" ht="25.5" customHeight="1" hidden="1">
      <c r="A18" s="160"/>
      <c r="B18" s="174"/>
      <c r="C18" s="175"/>
      <c r="D18" s="173"/>
      <c r="E18" s="177"/>
      <c r="F18" s="172"/>
      <c r="G18" s="178"/>
      <c r="H18" s="174"/>
      <c r="I18" s="175"/>
      <c r="J18" s="173"/>
      <c r="K18" s="177"/>
      <c r="L18" s="172"/>
      <c r="M18" s="178"/>
      <c r="N18" s="174"/>
      <c r="O18" s="175"/>
      <c r="P18" s="173"/>
      <c r="Q18" s="177"/>
      <c r="R18" s="172"/>
      <c r="S18" s="178"/>
      <c r="T18" s="174"/>
      <c r="U18" s="175"/>
      <c r="V18" s="173"/>
      <c r="W18" s="177"/>
      <c r="X18" s="172"/>
      <c r="Y18" s="178"/>
      <c r="Z18" s="172"/>
      <c r="AA18" s="172"/>
      <c r="AB18" s="172"/>
      <c r="AC18" s="172"/>
      <c r="AD18" s="172"/>
      <c r="AE18" s="172"/>
      <c r="AF18" s="148"/>
      <c r="AG18" s="148"/>
    </row>
    <row r="19" spans="1:33" ht="59.25" customHeight="1" hidden="1">
      <c r="A19" s="160"/>
      <c r="B19" s="174"/>
      <c r="C19" s="175"/>
      <c r="D19" s="173"/>
      <c r="E19" s="177"/>
      <c r="F19" s="172"/>
      <c r="G19" s="178"/>
      <c r="H19" s="174"/>
      <c r="I19" s="175"/>
      <c r="J19" s="173"/>
      <c r="K19" s="177"/>
      <c r="L19" s="172"/>
      <c r="M19" s="178"/>
      <c r="N19" s="174"/>
      <c r="O19" s="175"/>
      <c r="P19" s="173"/>
      <c r="Q19" s="177"/>
      <c r="R19" s="172"/>
      <c r="S19" s="178"/>
      <c r="T19" s="174"/>
      <c r="U19" s="175"/>
      <c r="V19" s="173"/>
      <c r="W19" s="177"/>
      <c r="X19" s="172"/>
      <c r="Y19" s="178"/>
      <c r="Z19" s="172"/>
      <c r="AA19" s="172"/>
      <c r="AB19" s="172"/>
      <c r="AC19" s="172"/>
      <c r="AD19" s="172"/>
      <c r="AE19" s="172"/>
      <c r="AF19" s="148"/>
      <c r="AG19" s="148"/>
    </row>
    <row r="20" spans="1:33" ht="16.5" customHeight="1" hidden="1">
      <c r="A20" s="160"/>
      <c r="B20" s="174"/>
      <c r="C20" s="175"/>
      <c r="D20" s="173"/>
      <c r="E20" s="177"/>
      <c r="F20" s="172"/>
      <c r="G20" s="177"/>
      <c r="H20" s="174"/>
      <c r="I20" s="175"/>
      <c r="J20" s="173"/>
      <c r="K20" s="177"/>
      <c r="L20" s="172"/>
      <c r="M20" s="177"/>
      <c r="N20" s="174"/>
      <c r="O20" s="175"/>
      <c r="P20" s="173"/>
      <c r="Q20" s="177"/>
      <c r="R20" s="172"/>
      <c r="S20" s="178"/>
      <c r="T20" s="174"/>
      <c r="U20" s="175"/>
      <c r="V20" s="173"/>
      <c r="W20" s="177"/>
      <c r="X20" s="172"/>
      <c r="Y20" s="178"/>
      <c r="Z20" s="172"/>
      <c r="AA20" s="172"/>
      <c r="AB20" s="172"/>
      <c r="AC20" s="172"/>
      <c r="AD20" s="172"/>
      <c r="AE20" s="172"/>
      <c r="AF20" s="148"/>
      <c r="AG20" s="148"/>
    </row>
    <row r="21" spans="1:33" ht="15.75" hidden="1">
      <c r="A21" s="160"/>
      <c r="B21" s="177"/>
      <c r="C21" s="172"/>
      <c r="D21" s="178"/>
      <c r="E21" s="177"/>
      <c r="F21" s="172"/>
      <c r="G21" s="178"/>
      <c r="H21" s="177"/>
      <c r="I21" s="172"/>
      <c r="J21" s="178"/>
      <c r="K21" s="177"/>
      <c r="L21" s="172"/>
      <c r="M21" s="178"/>
      <c r="N21" s="177"/>
      <c r="O21" s="172"/>
      <c r="P21" s="178"/>
      <c r="Q21" s="177"/>
      <c r="R21" s="172"/>
      <c r="S21" s="178"/>
      <c r="T21" s="177"/>
      <c r="U21" s="172"/>
      <c r="V21" s="178"/>
      <c r="W21" s="177"/>
      <c r="X21" s="172"/>
      <c r="Y21" s="178"/>
      <c r="Z21" s="172"/>
      <c r="AA21" s="172"/>
      <c r="AB21" s="172"/>
      <c r="AC21" s="172"/>
      <c r="AD21" s="172"/>
      <c r="AE21" s="172"/>
      <c r="AF21" s="148"/>
      <c r="AG21" s="179"/>
    </row>
    <row r="22" spans="1:33" ht="15.7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80"/>
      <c r="S22" s="181"/>
      <c r="T22" s="181"/>
      <c r="U22" s="180"/>
      <c r="V22" s="182"/>
      <c r="W22" s="181"/>
      <c r="X22" s="180"/>
      <c r="Y22" s="181"/>
      <c r="Z22" s="181"/>
      <c r="AA22" s="181"/>
      <c r="AB22" s="181"/>
      <c r="AC22" s="181"/>
      <c r="AD22" s="181"/>
      <c r="AE22" s="181"/>
      <c r="AF22" s="183"/>
      <c r="AG22" s="183"/>
    </row>
    <row r="23" ht="25.5" customHeight="1" hidden="1"/>
    <row r="24" ht="42" customHeight="1" hidden="1"/>
    <row r="25" ht="39" customHeight="1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</sheetData>
  <sheetProtection/>
  <mergeCells count="20">
    <mergeCell ref="AF3:AG3"/>
    <mergeCell ref="B4:D4"/>
    <mergeCell ref="E4:G4"/>
    <mergeCell ref="H4:J4"/>
    <mergeCell ref="K4:M4"/>
    <mergeCell ref="N4:P4"/>
    <mergeCell ref="Q4:S4"/>
    <mergeCell ref="T4:V4"/>
    <mergeCell ref="W4:Y4"/>
    <mergeCell ref="T3:Y3"/>
    <mergeCell ref="Z3:AA3"/>
    <mergeCell ref="AB3:AC3"/>
    <mergeCell ref="AD3:AE3"/>
    <mergeCell ref="A1:Q1"/>
    <mergeCell ref="A2:Q2"/>
    <mergeCell ref="A8:Q8"/>
    <mergeCell ref="B3:G3"/>
    <mergeCell ref="H3:M3"/>
    <mergeCell ref="N3:S3"/>
    <mergeCell ref="A3:A4"/>
  </mergeCells>
  <printOptions/>
  <pageMargins left="0.5" right="0.31" top="0.37" bottom="0.35" header="0.35" footer="0.26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75"/>
  <sheetViews>
    <sheetView view="pageBreakPreview" zoomScale="75" zoomScaleNormal="75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12.875" style="0" customWidth="1"/>
    <col min="2" max="2" width="9.25390625" style="0" customWidth="1"/>
    <col min="4" max="4" width="11.00390625" style="0" customWidth="1"/>
    <col min="5" max="5" width="9.875" style="0" customWidth="1"/>
    <col min="6" max="6" width="72.375" style="0" customWidth="1"/>
    <col min="7" max="7" width="24.375" style="0" customWidth="1"/>
    <col min="8" max="8" width="10.375" style="0" customWidth="1"/>
    <col min="9" max="9" width="11.875" style="0" customWidth="1"/>
  </cols>
  <sheetData>
    <row r="1" spans="1:8" ht="18.75">
      <c r="A1" s="365" t="s">
        <v>147</v>
      </c>
      <c r="B1" s="382"/>
      <c r="C1" s="382"/>
      <c r="D1" s="382"/>
      <c r="E1" s="382"/>
      <c r="F1" s="382"/>
      <c r="G1" s="382"/>
      <c r="H1" s="382"/>
    </row>
    <row r="2" spans="1:8" ht="14.25" customHeight="1">
      <c r="A2" s="457" t="s">
        <v>40</v>
      </c>
      <c r="B2" s="390"/>
      <c r="C2" s="390"/>
      <c r="D2" s="390"/>
      <c r="E2" s="390"/>
      <c r="F2" s="390"/>
      <c r="G2" s="390"/>
      <c r="H2" s="390"/>
    </row>
    <row r="3" spans="1:33" ht="12.75" customHeight="1">
      <c r="A3" s="456" t="s">
        <v>89</v>
      </c>
      <c r="B3" s="456" t="s">
        <v>148</v>
      </c>
      <c r="C3" s="456"/>
      <c r="D3" s="456"/>
      <c r="E3" s="456"/>
      <c r="F3" s="456"/>
      <c r="G3" s="456"/>
      <c r="H3" s="456"/>
      <c r="I3" s="45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s="28" customFormat="1" ht="70.5" customHeight="1">
      <c r="A4" s="456"/>
      <c r="B4" s="98" t="s">
        <v>149</v>
      </c>
      <c r="C4" s="98" t="s">
        <v>150</v>
      </c>
      <c r="D4" s="98" t="s">
        <v>197</v>
      </c>
      <c r="E4" s="98" t="s">
        <v>151</v>
      </c>
      <c r="F4" s="98" t="s">
        <v>152</v>
      </c>
      <c r="G4" s="98" t="s">
        <v>153</v>
      </c>
      <c r="H4" s="98" t="s">
        <v>154</v>
      </c>
      <c r="I4" s="98" t="s">
        <v>155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1:33" s="28" customFormat="1" ht="97.5" customHeight="1">
      <c r="A5" s="89" t="s">
        <v>226</v>
      </c>
      <c r="B5" s="42" t="s">
        <v>235</v>
      </c>
      <c r="C5" s="42" t="s">
        <v>236</v>
      </c>
      <c r="D5" s="98" t="s">
        <v>247</v>
      </c>
      <c r="E5" s="42">
        <v>518.8</v>
      </c>
      <c r="F5" s="227" t="s">
        <v>237</v>
      </c>
      <c r="G5" s="224" t="s">
        <v>238</v>
      </c>
      <c r="H5" s="42" t="s">
        <v>236</v>
      </c>
      <c r="I5" s="42" t="s">
        <v>236</v>
      </c>
      <c r="J5" s="7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3" s="28" customFormat="1" ht="73.5" customHeight="1">
      <c r="A6" s="78" t="s">
        <v>198</v>
      </c>
      <c r="B6" s="66"/>
      <c r="C6" s="66"/>
      <c r="D6" s="78"/>
      <c r="E6" s="78"/>
      <c r="F6" s="78"/>
      <c r="G6" s="78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s="28" customFormat="1" ht="44.25" customHeight="1">
      <c r="A7" s="143" t="s">
        <v>25</v>
      </c>
      <c r="B7" s="144"/>
      <c r="C7" s="144"/>
      <c r="D7" s="144"/>
      <c r="E7" s="144"/>
      <c r="F7" s="144"/>
      <c r="G7" s="144"/>
      <c r="H7" s="144"/>
      <c r="I7" s="144"/>
      <c r="J7" s="54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 s="103" customFormat="1" ht="29.25" customHeight="1">
      <c r="A8" s="66" t="s">
        <v>75</v>
      </c>
      <c r="B8" s="66"/>
      <c r="C8" s="66"/>
      <c r="D8" s="78"/>
      <c r="E8" s="78"/>
      <c r="F8" s="78"/>
      <c r="G8" s="458"/>
      <c r="H8" s="104"/>
      <c r="I8" s="78"/>
      <c r="J8" s="54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3" s="103" customFormat="1" ht="21" customHeight="1">
      <c r="A9" s="54"/>
      <c r="B9" s="78"/>
      <c r="C9" s="79"/>
      <c r="D9" s="99"/>
      <c r="E9" s="79"/>
      <c r="F9" s="76"/>
      <c r="G9" s="458"/>
      <c r="H9" s="104"/>
      <c r="I9" s="78"/>
      <c r="J9" s="5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s="28" customFormat="1" ht="144.75" customHeight="1">
      <c r="A10" s="54"/>
      <c r="B10" s="75"/>
      <c r="C10" s="79"/>
      <c r="D10" s="60"/>
      <c r="E10" s="81"/>
      <c r="F10" s="100"/>
      <c r="G10" s="458"/>
      <c r="H10" s="104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 s="28" customFormat="1" ht="60" customHeight="1">
      <c r="A11" s="54"/>
      <c r="B11" s="75"/>
      <c r="C11" s="79"/>
      <c r="D11" s="60"/>
      <c r="E11" s="82"/>
      <c r="F11" s="100"/>
      <c r="G11" s="458"/>
      <c r="H11" s="104"/>
      <c r="I11" s="78"/>
      <c r="J11" s="78"/>
      <c r="K11" s="80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s="28" customFormat="1" ht="136.5" customHeight="1">
      <c r="A12" s="54"/>
      <c r="B12" s="75"/>
      <c r="C12" s="79"/>
      <c r="D12" s="60"/>
      <c r="E12" s="81"/>
      <c r="F12" s="101"/>
      <c r="G12" s="458"/>
      <c r="H12" s="104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s="28" customFormat="1" ht="27.75" customHeight="1">
      <c r="A13" s="54"/>
      <c r="B13" s="75"/>
      <c r="C13" s="79"/>
      <c r="D13" s="60"/>
      <c r="E13" s="82"/>
      <c r="F13" s="100"/>
      <c r="G13" s="458"/>
      <c r="H13" s="104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s="28" customFormat="1" ht="13.5" customHeight="1">
      <c r="A14" s="54"/>
      <c r="B14" s="75"/>
      <c r="C14" s="79"/>
      <c r="D14" s="60"/>
      <c r="E14" s="81"/>
      <c r="F14" s="100"/>
      <c r="G14" s="458"/>
      <c r="H14" s="105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</row>
    <row r="15" spans="1:33" s="28" customFormat="1" ht="27" customHeight="1">
      <c r="A15" s="54"/>
      <c r="B15" s="75"/>
      <c r="C15" s="79"/>
      <c r="D15" s="60"/>
      <c r="E15" s="81"/>
      <c r="F15" s="101"/>
      <c r="G15" s="458"/>
      <c r="H15" s="105"/>
      <c r="I15" s="78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78"/>
      <c r="AG15" s="78"/>
    </row>
    <row r="16" spans="1:33" s="28" customFormat="1" ht="31.5" customHeight="1">
      <c r="A16" s="54"/>
      <c r="B16" s="75"/>
      <c r="C16" s="79"/>
      <c r="D16" s="60"/>
      <c r="E16" s="82"/>
      <c r="F16" s="60"/>
      <c r="G16" s="458"/>
      <c r="H16" s="105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s="28" customFormat="1" ht="12.75" customHeight="1">
      <c r="A17" s="54"/>
      <c r="B17" s="75"/>
      <c r="C17" s="79"/>
      <c r="D17" s="102"/>
      <c r="E17" s="82"/>
      <c r="F17" s="102"/>
      <c r="G17" s="458"/>
      <c r="H17" s="105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s="28" customFormat="1" ht="13.5" customHeight="1">
      <c r="A18" s="54"/>
      <c r="B18" s="75"/>
      <c r="C18" s="79"/>
      <c r="D18" s="97"/>
      <c r="E18" s="81"/>
      <c r="F18" s="84"/>
      <c r="G18" s="458"/>
      <c r="H18" s="105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s="28" customFormat="1" ht="15.75">
      <c r="A19" s="83"/>
      <c r="B19" s="79"/>
      <c r="C19" s="79"/>
      <c r="D19" s="84"/>
      <c r="E19" s="85"/>
      <c r="F19" s="79"/>
      <c r="G19" s="458"/>
      <c r="H19" s="105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s="28" customFormat="1" ht="15.75">
      <c r="A20" s="79"/>
      <c r="B20" s="78"/>
      <c r="C20" s="78"/>
      <c r="D20" s="79"/>
      <c r="E20" s="79"/>
      <c r="F20" s="79"/>
      <c r="G20" s="458"/>
      <c r="H20" s="105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 s="28" customFormat="1" ht="12" customHeight="1">
      <c r="A21" s="78"/>
      <c r="B21" s="78"/>
      <c r="C21" s="78"/>
      <c r="D21" s="78"/>
      <c r="E21" s="78"/>
      <c r="F21" s="78"/>
      <c r="G21" s="458"/>
      <c r="H21" s="105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s="28" customFormat="1" ht="15.75">
      <c r="A22" s="78"/>
      <c r="B22" s="78"/>
      <c r="C22" s="78"/>
      <c r="D22" s="78"/>
      <c r="E22" s="78"/>
      <c r="F22" s="78"/>
      <c r="G22" s="458"/>
      <c r="H22" s="105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s="28" customFormat="1" ht="12.75" customHeight="1">
      <c r="A23" s="78"/>
      <c r="B23" s="78"/>
      <c r="C23" s="78"/>
      <c r="D23" s="78"/>
      <c r="E23" s="78"/>
      <c r="F23" s="78"/>
      <c r="G23" s="104"/>
      <c r="H23" s="105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s="28" customFormat="1" ht="15.75">
      <c r="A24" s="78"/>
      <c r="B24" s="78"/>
      <c r="C24" s="78"/>
      <c r="D24" s="78"/>
      <c r="E24" s="78"/>
      <c r="F24" s="78"/>
      <c r="G24" s="458"/>
      <c r="H24" s="105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s="28" customFormat="1" ht="15.75">
      <c r="A25" s="78"/>
      <c r="B25" s="78"/>
      <c r="C25" s="78"/>
      <c r="D25" s="78"/>
      <c r="E25" s="78"/>
      <c r="F25" s="78"/>
      <c r="G25" s="458"/>
      <c r="H25" s="105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28" customFormat="1" ht="12.75" customHeight="1">
      <c r="A26" s="78"/>
      <c r="B26" s="78"/>
      <c r="C26" s="78"/>
      <c r="D26" s="78"/>
      <c r="E26" s="78"/>
      <c r="F26" s="78"/>
      <c r="G26" s="104"/>
      <c r="H26" s="105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s="28" customFormat="1" ht="15">
      <c r="A27" s="78"/>
      <c r="B27" s="78"/>
      <c r="C27" s="78"/>
      <c r="D27" s="78"/>
      <c r="E27" s="78"/>
      <c r="F27" s="78"/>
      <c r="G27" s="458"/>
      <c r="H27" s="104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s="28" customFormat="1" ht="15">
      <c r="A28" s="78"/>
      <c r="B28" s="78"/>
      <c r="C28" s="78"/>
      <c r="D28" s="78"/>
      <c r="E28" s="78"/>
      <c r="F28" s="78"/>
      <c r="G28" s="458"/>
      <c r="H28" s="104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s="28" customFormat="1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s="28" customFormat="1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s="28" customFormat="1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s="28" customFormat="1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s="28" customFormat="1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s="28" customFormat="1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s="28" customFormat="1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s="28" customFormat="1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s="28" customFormat="1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s="28" customFormat="1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s="28" customFormat="1" ht="12.75">
      <c r="A39" s="65"/>
      <c r="B39" s="65"/>
      <c r="C39" s="65"/>
      <c r="D39" s="65"/>
      <c r="E39" s="65"/>
      <c r="F39" s="65"/>
      <c r="G39" s="65"/>
      <c r="H39" s="65"/>
      <c r="I39" s="65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s="28" customFormat="1" ht="12.75">
      <c r="A40" s="65"/>
      <c r="B40" s="65"/>
      <c r="C40" s="65"/>
      <c r="D40" s="65"/>
      <c r="E40" s="65"/>
      <c r="F40" s="65"/>
      <c r="G40" s="65"/>
      <c r="H40" s="65"/>
      <c r="I40" s="65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s="28" customFormat="1" ht="12.75">
      <c r="A41" s="65"/>
      <c r="B41" s="65"/>
      <c r="C41" s="65"/>
      <c r="D41" s="65"/>
      <c r="E41" s="65"/>
      <c r="F41" s="65"/>
      <c r="G41" s="65"/>
      <c r="H41" s="65"/>
      <c r="I41" s="65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s="28" customFormat="1" ht="12.75">
      <c r="A42" s="65"/>
      <c r="B42" s="65"/>
      <c r="C42" s="65"/>
      <c r="D42" s="65"/>
      <c r="E42" s="65"/>
      <c r="F42" s="65"/>
      <c r="G42" s="65"/>
      <c r="H42" s="65"/>
      <c r="I42" s="65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 s="28" customFormat="1" ht="12.75">
      <c r="A43" s="65"/>
      <c r="B43" s="65"/>
      <c r="C43" s="65"/>
      <c r="D43" s="65"/>
      <c r="E43" s="65"/>
      <c r="F43" s="65"/>
      <c r="G43" s="65"/>
      <c r="H43" s="65"/>
      <c r="I43" s="65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s="28" customFormat="1" ht="12.75">
      <c r="A44" s="65"/>
      <c r="B44" s="65"/>
      <c r="C44" s="65"/>
      <c r="D44" s="65"/>
      <c r="E44" s="65"/>
      <c r="F44" s="65"/>
      <c r="G44" s="65"/>
      <c r="H44" s="65"/>
      <c r="I44" s="65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s="28" customFormat="1" ht="12.75">
      <c r="A45" s="65"/>
      <c r="B45" s="65"/>
      <c r="C45" s="65"/>
      <c r="D45" s="65"/>
      <c r="E45" s="65"/>
      <c r="F45" s="65"/>
      <c r="G45" s="65"/>
      <c r="H45" s="65"/>
      <c r="I45" s="65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s="28" customFormat="1" ht="12.75">
      <c r="A46" s="65"/>
      <c r="B46" s="65"/>
      <c r="C46" s="65"/>
      <c r="D46" s="65"/>
      <c r="E46" s="65"/>
      <c r="F46" s="65"/>
      <c r="G46" s="65"/>
      <c r="H46" s="65"/>
      <c r="I46" s="65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:33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1:33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1:33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1:33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1:33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1:33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spans="1:33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1:33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1:33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spans="1:33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3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1:33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3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1:33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spans="1:33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1:33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spans="10:33" ht="12.75"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spans="10:33" ht="12.75"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10:33" ht="12.75"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spans="10:33" ht="12.75"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 spans="10:33" ht="12.75"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spans="10:33" ht="12.75"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spans="10:33" ht="12.75"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 spans="10:33" ht="12.75"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</sheetData>
  <sheetProtection/>
  <protectedRanges>
    <protectedRange sqref="B10" name="Диапазон1_1"/>
    <protectedRange sqref="F11 D11" name="Диапазон1_8_1"/>
    <protectedRange sqref="F15 D15" name="Диапазон1_1_4_1"/>
    <protectedRange sqref="F9 D9" name="Диапазон1_1_1_1"/>
    <protectedRange sqref="E5" name="Диапазон1_1_2"/>
    <protectedRange sqref="D5" name="Диапазон1_1_1_1_1"/>
  </protectedRanges>
  <mergeCells count="11">
    <mergeCell ref="G27:G28"/>
    <mergeCell ref="G8:G10"/>
    <mergeCell ref="G11:G13"/>
    <mergeCell ref="G14:G16"/>
    <mergeCell ref="G17:G19"/>
    <mergeCell ref="A3:A4"/>
    <mergeCell ref="B3:I3"/>
    <mergeCell ref="A1:H1"/>
    <mergeCell ref="A2:H2"/>
    <mergeCell ref="G20:G22"/>
    <mergeCell ref="G24:G25"/>
  </mergeCells>
  <printOptions horizontalCentered="1"/>
  <pageMargins left="0.4724409448818898" right="0.2362204724409449" top="0.4330708661417323" bottom="0.15748031496062992" header="0.35433070866141736" footer="0.3937007874015748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5"/>
  <sheetViews>
    <sheetView view="pageBreakPreview" zoomScale="75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24.375" style="0" customWidth="1"/>
    <col min="2" max="2" width="11.875" style="0" customWidth="1"/>
    <col min="3" max="3" width="10.375" style="0" customWidth="1"/>
    <col min="4" max="4" width="11.625" style="0" customWidth="1"/>
    <col min="5" max="5" width="12.125" style="0" customWidth="1"/>
    <col min="6" max="6" width="8.375" style="0" customWidth="1"/>
    <col min="7" max="7" width="44.375" style="0" customWidth="1"/>
    <col min="8" max="8" width="51.875" style="0" customWidth="1"/>
  </cols>
  <sheetData>
    <row r="1" spans="1:8" ht="16.5" customHeight="1">
      <c r="A1" s="365" t="s">
        <v>162</v>
      </c>
      <c r="B1" s="382"/>
      <c r="C1" s="382"/>
      <c r="D1" s="382"/>
      <c r="E1" s="382"/>
      <c r="F1" s="382"/>
      <c r="G1" s="382"/>
      <c r="H1" s="382"/>
    </row>
    <row r="2" spans="1:8" ht="18.75">
      <c r="A2" s="383" t="s">
        <v>39</v>
      </c>
      <c r="B2" s="384"/>
      <c r="C2" s="384"/>
      <c r="D2" s="384"/>
      <c r="E2" s="384"/>
      <c r="F2" s="384"/>
      <c r="G2" s="384"/>
      <c r="H2" s="384"/>
    </row>
    <row r="3" spans="1:8" ht="51">
      <c r="A3" s="325" t="s">
        <v>66</v>
      </c>
      <c r="B3" s="47" t="s">
        <v>163</v>
      </c>
      <c r="C3" s="336" t="s">
        <v>164</v>
      </c>
      <c r="D3" s="325" t="s">
        <v>165</v>
      </c>
      <c r="E3" s="325" t="s">
        <v>166</v>
      </c>
      <c r="F3" s="325" t="s">
        <v>167</v>
      </c>
      <c r="G3" s="325" t="s">
        <v>168</v>
      </c>
      <c r="H3" s="325" t="s">
        <v>169</v>
      </c>
    </row>
    <row r="4" spans="1:8" ht="15.75" customHeight="1">
      <c r="A4" s="325"/>
      <c r="B4" s="49" t="s">
        <v>170</v>
      </c>
      <c r="C4" s="336"/>
      <c r="D4" s="325"/>
      <c r="E4" s="325"/>
      <c r="F4" s="325"/>
      <c r="G4" s="325"/>
      <c r="H4" s="325"/>
    </row>
    <row r="5" spans="1:8" ht="69" customHeight="1">
      <c r="A5" s="89" t="s">
        <v>226</v>
      </c>
      <c r="B5" s="228">
        <v>90</v>
      </c>
      <c r="C5" s="73" t="s">
        <v>239</v>
      </c>
      <c r="D5" s="73" t="s">
        <v>239</v>
      </c>
      <c r="E5" s="73" t="s">
        <v>239</v>
      </c>
      <c r="F5" s="73" t="s">
        <v>239</v>
      </c>
      <c r="G5" s="86" t="s">
        <v>240</v>
      </c>
      <c r="H5" s="86" t="s">
        <v>248</v>
      </c>
    </row>
    <row r="6" spans="1:8" ht="29.25" customHeight="1">
      <c r="A6" s="20"/>
      <c r="B6" s="21"/>
      <c r="G6" s="113"/>
      <c r="H6" s="92"/>
    </row>
    <row r="7" spans="1:8" ht="51.75" customHeight="1">
      <c r="A7" s="114" t="s">
        <v>25</v>
      </c>
      <c r="B7" s="46"/>
      <c r="C7" s="46"/>
      <c r="D7" s="46"/>
      <c r="E7" s="46"/>
      <c r="F7" s="46"/>
      <c r="G7" s="46"/>
      <c r="H7" s="46"/>
    </row>
    <row r="8" spans="1:7" ht="39.75" customHeight="1">
      <c r="A8" s="3" t="s">
        <v>75</v>
      </c>
      <c r="G8" s="19"/>
    </row>
    <row r="9" ht="65.25" customHeight="1"/>
    <row r="10" ht="37.5" customHeight="1">
      <c r="A10" s="1"/>
    </row>
    <row r="11" ht="66" customHeight="1"/>
    <row r="12" ht="42" customHeight="1"/>
    <row r="13" ht="73.5" customHeight="1">
      <c r="A13" s="3"/>
    </row>
    <row r="14" ht="7.5" customHeight="1"/>
    <row r="15" spans="9:31" ht="14.25"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</sheetData>
  <sheetProtection formatCells="0" formatRows="0"/>
  <protectedRanges>
    <protectedRange sqref="A7" name="Диапазон1"/>
    <protectedRange sqref="H5" name="Диапазон1_2_1_1"/>
    <protectedRange sqref="G5" name="Диапазон1_2_1_1_1_2"/>
  </protectedRanges>
  <mergeCells count="9">
    <mergeCell ref="F3:F4"/>
    <mergeCell ref="G3:G4"/>
    <mergeCell ref="H3:H4"/>
    <mergeCell ref="A1:H1"/>
    <mergeCell ref="A3:A4"/>
    <mergeCell ref="C3:C4"/>
    <mergeCell ref="D3:D4"/>
    <mergeCell ref="E3:E4"/>
    <mergeCell ref="A2:H2"/>
  </mergeCells>
  <printOptions/>
  <pageMargins left="0.17" right="0.1968503937007874" top="0.5118110236220472" bottom="0.21" header="0.5118110236220472" footer="0.21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6"/>
  <sheetViews>
    <sheetView view="pageBreakPreview" zoomScale="75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24.375" style="0" customWidth="1"/>
    <col min="2" max="2" width="14.25390625" style="0" customWidth="1"/>
    <col min="3" max="3" width="19.375" style="0" customWidth="1"/>
    <col min="4" max="4" width="18.375" style="0" customWidth="1"/>
    <col min="5" max="5" width="12.875" style="0" customWidth="1"/>
    <col min="6" max="6" width="12.75390625" style="0" customWidth="1"/>
    <col min="7" max="7" width="10.00390625" style="0" customWidth="1"/>
    <col min="8" max="9" width="11.625" style="0" customWidth="1"/>
    <col min="11" max="11" width="13.625" style="0" customWidth="1"/>
  </cols>
  <sheetData>
    <row r="1" spans="1:9" ht="18.75">
      <c r="A1" s="445" t="s">
        <v>171</v>
      </c>
      <c r="B1" s="445"/>
      <c r="C1" s="445"/>
      <c r="D1" s="445"/>
      <c r="E1" s="445"/>
      <c r="F1" s="445"/>
      <c r="G1" s="445"/>
      <c r="H1" s="445"/>
      <c r="I1" s="445"/>
    </row>
    <row r="2" spans="1:9" ht="18.75">
      <c r="A2" s="445" t="s">
        <v>41</v>
      </c>
      <c r="B2" s="445"/>
      <c r="C2" s="445"/>
      <c r="D2" s="445"/>
      <c r="E2" s="445"/>
      <c r="F2" s="445"/>
      <c r="G2" s="445"/>
      <c r="H2" s="445"/>
      <c r="I2" s="445"/>
    </row>
    <row r="3" spans="1:9" ht="18.75">
      <c r="A3" s="439"/>
      <c r="B3" s="439"/>
      <c r="C3" s="439"/>
      <c r="D3" s="439"/>
      <c r="E3" s="439"/>
      <c r="F3" s="439"/>
      <c r="G3" s="439"/>
      <c r="H3" s="439"/>
      <c r="I3" s="439"/>
    </row>
    <row r="4" spans="1:9" ht="12.75" customHeight="1">
      <c r="A4" s="459" t="s">
        <v>66</v>
      </c>
      <c r="B4" s="325" t="s">
        <v>172</v>
      </c>
      <c r="C4" s="325" t="s">
        <v>173</v>
      </c>
      <c r="D4" s="325" t="s">
        <v>174</v>
      </c>
      <c r="E4" s="325" t="s">
        <v>175</v>
      </c>
      <c r="F4" s="325"/>
      <c r="G4" s="325"/>
      <c r="H4" s="325"/>
      <c r="I4" s="325"/>
    </row>
    <row r="5" spans="1:9" ht="77.25" customHeight="1">
      <c r="A5" s="327"/>
      <c r="B5" s="325"/>
      <c r="C5" s="325"/>
      <c r="D5" s="325"/>
      <c r="E5" s="11" t="s">
        <v>176</v>
      </c>
      <c r="F5" s="11" t="s">
        <v>177</v>
      </c>
      <c r="G5" s="11" t="s">
        <v>178</v>
      </c>
      <c r="H5" s="11" t="s">
        <v>179</v>
      </c>
      <c r="I5" s="11" t="s">
        <v>180</v>
      </c>
    </row>
    <row r="6" spans="1:9" ht="105" customHeight="1">
      <c r="A6" s="89" t="s">
        <v>226</v>
      </c>
      <c r="B6" s="26" t="s">
        <v>241</v>
      </c>
      <c r="C6" s="26" t="s">
        <v>242</v>
      </c>
      <c r="D6" s="229" t="s">
        <v>243</v>
      </c>
      <c r="E6" s="26" t="s">
        <v>236</v>
      </c>
      <c r="F6" s="26" t="s">
        <v>236</v>
      </c>
      <c r="G6" s="26" t="s">
        <v>236</v>
      </c>
      <c r="H6" s="26" t="s">
        <v>236</v>
      </c>
      <c r="I6" s="26" t="s">
        <v>236</v>
      </c>
    </row>
    <row r="7" spans="1:11" ht="29.25" customHeight="1">
      <c r="A7" s="20"/>
      <c r="K7" s="44"/>
    </row>
    <row r="8" spans="1:9" ht="26.25" customHeight="1">
      <c r="A8" s="114" t="s">
        <v>16</v>
      </c>
      <c r="B8" s="46"/>
      <c r="C8" s="46"/>
      <c r="D8" s="46"/>
      <c r="E8" s="46"/>
      <c r="F8" s="46"/>
      <c r="G8" s="46"/>
      <c r="H8" s="46"/>
      <c r="I8" s="46"/>
    </row>
    <row r="9" ht="15.75" customHeight="1"/>
    <row r="10" ht="12.75" customHeight="1">
      <c r="A10" s="3" t="s">
        <v>75</v>
      </c>
    </row>
    <row r="11" ht="27" customHeight="1"/>
    <row r="12" ht="74.25" customHeight="1"/>
    <row r="13" ht="28.5" customHeight="1">
      <c r="A13" s="3"/>
    </row>
    <row r="14" ht="30.75" customHeight="1"/>
    <row r="16" spans="10:31" ht="14.25"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</sheetData>
  <sheetProtection/>
  <protectedRanges>
    <protectedRange sqref="A8" name="Диапазон1"/>
    <protectedRange sqref="A9" name="Диапазон1_1"/>
  </protectedRanges>
  <mergeCells count="8">
    <mergeCell ref="A1:I1"/>
    <mergeCell ref="A2:I2"/>
    <mergeCell ref="A3:I3"/>
    <mergeCell ref="A4:A5"/>
    <mergeCell ref="B4:B5"/>
    <mergeCell ref="C4:C5"/>
    <mergeCell ref="D4:D5"/>
    <mergeCell ref="E4:I4"/>
  </mergeCells>
  <printOptions horizontalCentered="1"/>
  <pageMargins left="0.4330708661417323" right="0.4330708661417323" top="0.4330708661417323" bottom="0.5118110236220472" header="0.1968503937007874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35.75390625" style="0" customWidth="1"/>
    <col min="2" max="2" width="28.75390625" style="0" customWidth="1"/>
    <col min="3" max="3" width="25.75390625" style="0" customWidth="1"/>
    <col min="4" max="4" width="38.75390625" style="0" customWidth="1"/>
    <col min="8" max="8" width="65.25390625" style="0" customWidth="1"/>
  </cols>
  <sheetData>
    <row r="1" spans="1:8" ht="18.75">
      <c r="A1" s="445" t="s">
        <v>37</v>
      </c>
      <c r="B1" s="445"/>
      <c r="C1" s="445"/>
      <c r="D1" s="445"/>
      <c r="E1" s="137"/>
      <c r="F1" s="137"/>
      <c r="G1" s="137"/>
      <c r="H1" s="137"/>
    </row>
    <row r="2" spans="1:8" ht="31.5" customHeight="1">
      <c r="A2" s="463" t="s">
        <v>26</v>
      </c>
      <c r="B2" s="463"/>
      <c r="C2" s="463"/>
      <c r="D2" s="463"/>
      <c r="E2" s="136"/>
      <c r="F2" s="136"/>
      <c r="G2" s="136"/>
      <c r="H2" s="136"/>
    </row>
    <row r="3" spans="1:4" ht="15.75" customHeight="1">
      <c r="A3" s="391" t="s">
        <v>66</v>
      </c>
      <c r="B3" s="461" t="s">
        <v>21</v>
      </c>
      <c r="C3" s="462"/>
      <c r="D3" s="462"/>
    </row>
    <row r="4" spans="1:4" ht="17.25" customHeight="1">
      <c r="A4" s="391"/>
      <c r="B4" s="117" t="s">
        <v>22</v>
      </c>
      <c r="C4" s="117" t="s">
        <v>23</v>
      </c>
      <c r="D4" s="116" t="s">
        <v>24</v>
      </c>
    </row>
    <row r="5" spans="1:4" ht="63" customHeight="1">
      <c r="A5" s="89" t="s">
        <v>226</v>
      </c>
      <c r="B5" s="125">
        <v>0</v>
      </c>
      <c r="C5" s="125">
        <v>0</v>
      </c>
      <c r="D5" s="125">
        <v>0</v>
      </c>
    </row>
    <row r="6" spans="1:4" ht="26.25" customHeight="1">
      <c r="A6" s="10" t="s">
        <v>18</v>
      </c>
      <c r="B6" s="138">
        <v>0</v>
      </c>
      <c r="C6" s="138">
        <v>0</v>
      </c>
      <c r="D6" s="138">
        <v>0</v>
      </c>
    </row>
    <row r="7" ht="26.25" customHeight="1"/>
    <row r="8" spans="1:4" ht="25.5" customHeight="1">
      <c r="A8" s="460"/>
      <c r="B8" s="460"/>
      <c r="C8" s="460"/>
      <c r="D8" s="460"/>
    </row>
    <row r="9" ht="24.75" customHeight="1"/>
    <row r="10" ht="26.25" customHeight="1">
      <c r="A10" s="1" t="s">
        <v>25</v>
      </c>
    </row>
    <row r="11" ht="39" customHeight="1">
      <c r="A11" s="27"/>
    </row>
    <row r="12" ht="26.25" customHeight="1">
      <c r="A12" s="27" t="s">
        <v>48</v>
      </c>
    </row>
    <row r="13" ht="25.5" customHeight="1"/>
    <row r="14" ht="14.25" customHeight="1"/>
    <row r="16" ht="43.5" customHeight="1"/>
  </sheetData>
  <sheetProtection/>
  <protectedRanges>
    <protectedRange sqref="A10" name="Диапазон1"/>
  </protectedRanges>
  <mergeCells count="5">
    <mergeCell ref="A1:D1"/>
    <mergeCell ref="A8:D8"/>
    <mergeCell ref="A3:A4"/>
    <mergeCell ref="B3:D3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="75" zoomScaleSheetLayoutView="75" zoomScalePageLayoutView="0" workbookViewId="0" topLeftCell="A4">
      <selection activeCell="C17" sqref="C17"/>
    </sheetView>
  </sheetViews>
  <sheetFormatPr defaultColWidth="9.00390625" defaultRowHeight="12.75"/>
  <cols>
    <col min="1" max="1" width="24.875" style="0" customWidth="1"/>
    <col min="2" max="3" width="7.00390625" style="0" customWidth="1"/>
    <col min="4" max="4" width="7.125" style="0" customWidth="1"/>
    <col min="5" max="5" width="7.25390625" style="0" customWidth="1"/>
    <col min="6" max="6" width="7.00390625" style="0" customWidth="1"/>
    <col min="7" max="7" width="7.125" style="0" customWidth="1"/>
    <col min="8" max="8" width="6.875" style="0" customWidth="1"/>
    <col min="9" max="9" width="7.25390625" style="0" customWidth="1"/>
    <col min="10" max="10" width="6.875" style="0" customWidth="1"/>
    <col min="11" max="11" width="7.00390625" style="0" customWidth="1"/>
    <col min="12" max="12" width="7.25390625" style="0" customWidth="1"/>
    <col min="13" max="14" width="6.875" style="0" customWidth="1"/>
    <col min="15" max="15" width="7.00390625" style="0" customWidth="1"/>
  </cols>
  <sheetData>
    <row r="1" spans="1:15" s="16" customFormat="1" ht="12.75">
      <c r="A1" s="321" t="s">
        <v>38</v>
      </c>
      <c r="B1" s="321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s="16" customFormat="1" ht="27.75" customHeight="1">
      <c r="A2" s="323" t="s">
        <v>135</v>
      </c>
      <c r="B2" s="323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5" s="16" customFormat="1" ht="26.25" customHeight="1">
      <c r="A3" s="325" t="s">
        <v>4</v>
      </c>
      <c r="B3" s="334" t="s">
        <v>49</v>
      </c>
      <c r="C3" s="335"/>
      <c r="D3" s="335"/>
      <c r="E3" s="335"/>
      <c r="F3" s="335"/>
      <c r="G3" s="335"/>
      <c r="H3" s="335"/>
      <c r="I3" s="335"/>
      <c r="J3" s="335"/>
      <c r="K3" s="336"/>
      <c r="L3" s="328" t="s">
        <v>50</v>
      </c>
      <c r="M3" s="329"/>
      <c r="N3" s="328" t="s">
        <v>217</v>
      </c>
      <c r="O3" s="329"/>
    </row>
    <row r="4" spans="1:15" s="16" customFormat="1" ht="54.75" customHeight="1">
      <c r="A4" s="325"/>
      <c r="B4" s="328" t="s">
        <v>51</v>
      </c>
      <c r="C4" s="329"/>
      <c r="D4" s="328" t="s">
        <v>195</v>
      </c>
      <c r="E4" s="329"/>
      <c r="F4" s="334" t="s">
        <v>52</v>
      </c>
      <c r="G4" s="335"/>
      <c r="H4" s="335"/>
      <c r="I4" s="335"/>
      <c r="J4" s="335"/>
      <c r="K4" s="336"/>
      <c r="L4" s="330"/>
      <c r="M4" s="331"/>
      <c r="N4" s="330"/>
      <c r="O4" s="331"/>
    </row>
    <row r="5" spans="1:15" s="16" customFormat="1" ht="38.25" customHeight="1">
      <c r="A5" s="325"/>
      <c r="B5" s="330"/>
      <c r="C5" s="331"/>
      <c r="D5" s="330"/>
      <c r="E5" s="331"/>
      <c r="F5" s="334" t="s">
        <v>53</v>
      </c>
      <c r="G5" s="336"/>
      <c r="H5" s="334" t="s">
        <v>54</v>
      </c>
      <c r="I5" s="336"/>
      <c r="J5" s="328" t="s">
        <v>55</v>
      </c>
      <c r="K5" s="329"/>
      <c r="L5" s="332" t="s">
        <v>19</v>
      </c>
      <c r="M5" s="339" t="s">
        <v>223</v>
      </c>
      <c r="N5" s="332" t="s">
        <v>19</v>
      </c>
      <c r="O5" s="326" t="s">
        <v>223</v>
      </c>
    </row>
    <row r="6" spans="1:15" s="16" customFormat="1" ht="27.75" customHeight="1">
      <c r="A6" s="325"/>
      <c r="B6" s="194" t="s">
        <v>19</v>
      </c>
      <c r="C6" s="47" t="s">
        <v>223</v>
      </c>
      <c r="D6" s="194" t="s">
        <v>19</v>
      </c>
      <c r="E6" s="238" t="s">
        <v>223</v>
      </c>
      <c r="F6" s="194" t="s">
        <v>19</v>
      </c>
      <c r="G6" s="238" t="s">
        <v>223</v>
      </c>
      <c r="H6" s="194" t="s">
        <v>19</v>
      </c>
      <c r="I6" s="238" t="s">
        <v>223</v>
      </c>
      <c r="J6" s="194" t="s">
        <v>19</v>
      </c>
      <c r="K6" s="238" t="s">
        <v>223</v>
      </c>
      <c r="L6" s="333"/>
      <c r="M6" s="340"/>
      <c r="N6" s="333"/>
      <c r="O6" s="327"/>
    </row>
    <row r="7" spans="1:15" s="16" customFormat="1" ht="15.75" customHeight="1">
      <c r="A7" s="31" t="s">
        <v>3</v>
      </c>
      <c r="B7" s="236">
        <v>8</v>
      </c>
      <c r="C7" s="64">
        <v>10</v>
      </c>
      <c r="D7" s="200">
        <v>0</v>
      </c>
      <c r="E7" s="64">
        <v>0</v>
      </c>
      <c r="F7" s="200">
        <v>0</v>
      </c>
      <c r="G7" s="64">
        <v>0</v>
      </c>
      <c r="H7" s="200">
        <v>0</v>
      </c>
      <c r="I7" s="64">
        <v>0</v>
      </c>
      <c r="J7" s="200">
        <v>0</v>
      </c>
      <c r="K7" s="64">
        <v>0</v>
      </c>
      <c r="L7" s="200">
        <v>0</v>
      </c>
      <c r="M7" s="64">
        <v>0</v>
      </c>
      <c r="N7" s="236">
        <v>2</v>
      </c>
      <c r="O7" s="64">
        <v>5</v>
      </c>
    </row>
    <row r="8" spans="1:15" s="16" customFormat="1" ht="15.75" customHeight="1">
      <c r="A8" s="31" t="s">
        <v>5</v>
      </c>
      <c r="B8" s="237">
        <v>6</v>
      </c>
      <c r="C8" s="48">
        <v>5</v>
      </c>
      <c r="D8" s="198">
        <v>0</v>
      </c>
      <c r="E8" s="48">
        <v>0</v>
      </c>
      <c r="F8" s="198">
        <v>0</v>
      </c>
      <c r="G8" s="48">
        <v>0</v>
      </c>
      <c r="H8" s="198">
        <v>0</v>
      </c>
      <c r="I8" s="48">
        <v>0</v>
      </c>
      <c r="J8" s="198">
        <v>0</v>
      </c>
      <c r="K8" s="48">
        <v>0</v>
      </c>
      <c r="L8" s="198">
        <v>0</v>
      </c>
      <c r="M8" s="48">
        <v>0</v>
      </c>
      <c r="N8" s="237">
        <v>1</v>
      </c>
      <c r="O8" s="48">
        <v>1</v>
      </c>
    </row>
    <row r="9" spans="1:15" s="16" customFormat="1" ht="15.75" customHeight="1">
      <c r="A9" s="31" t="s">
        <v>6</v>
      </c>
      <c r="B9" s="237">
        <v>7</v>
      </c>
      <c r="C9" s="48">
        <v>5</v>
      </c>
      <c r="D9" s="198">
        <v>0</v>
      </c>
      <c r="E9" s="48">
        <v>0</v>
      </c>
      <c r="F9" s="198">
        <v>0</v>
      </c>
      <c r="G9" s="48">
        <v>0</v>
      </c>
      <c r="H9" s="198">
        <v>0</v>
      </c>
      <c r="I9" s="48">
        <v>0</v>
      </c>
      <c r="J9" s="198">
        <v>0</v>
      </c>
      <c r="K9" s="48">
        <v>0</v>
      </c>
      <c r="L9" s="198">
        <v>0</v>
      </c>
      <c r="M9" s="48">
        <v>0</v>
      </c>
      <c r="N9" s="237">
        <v>1</v>
      </c>
      <c r="O9" s="48">
        <v>0</v>
      </c>
    </row>
    <row r="10" spans="1:15" s="16" customFormat="1" ht="15.75" customHeight="1">
      <c r="A10" s="31" t="s">
        <v>7</v>
      </c>
      <c r="B10" s="237">
        <v>14</v>
      </c>
      <c r="C10" s="48">
        <v>6</v>
      </c>
      <c r="D10" s="198">
        <v>0</v>
      </c>
      <c r="E10" s="48">
        <v>0</v>
      </c>
      <c r="F10" s="198">
        <v>0</v>
      </c>
      <c r="G10" s="48">
        <v>0</v>
      </c>
      <c r="H10" s="198">
        <v>0</v>
      </c>
      <c r="I10" s="48">
        <v>0</v>
      </c>
      <c r="J10" s="198">
        <v>0</v>
      </c>
      <c r="K10" s="48">
        <v>0</v>
      </c>
      <c r="L10" s="198">
        <v>0</v>
      </c>
      <c r="M10" s="48">
        <v>0</v>
      </c>
      <c r="N10" s="237">
        <v>0</v>
      </c>
      <c r="O10" s="48">
        <v>0</v>
      </c>
    </row>
    <row r="11" spans="1:15" s="16" customFormat="1" ht="14.25" customHeight="1">
      <c r="A11" s="31" t="s">
        <v>8</v>
      </c>
      <c r="B11" s="237">
        <v>8</v>
      </c>
      <c r="C11" s="48">
        <v>7</v>
      </c>
      <c r="D11" s="198">
        <v>0</v>
      </c>
      <c r="E11" s="48">
        <v>0</v>
      </c>
      <c r="F11" s="198">
        <v>0</v>
      </c>
      <c r="G11" s="48">
        <v>0</v>
      </c>
      <c r="H11" s="198">
        <v>0</v>
      </c>
      <c r="I11" s="48">
        <v>0</v>
      </c>
      <c r="J11" s="198">
        <v>0</v>
      </c>
      <c r="K11" s="48">
        <v>0</v>
      </c>
      <c r="L11" s="198">
        <v>0</v>
      </c>
      <c r="M11" s="48">
        <v>0</v>
      </c>
      <c r="N11" s="237">
        <v>2</v>
      </c>
      <c r="O11" s="48">
        <v>0</v>
      </c>
    </row>
    <row r="12" spans="1:15" s="16" customFormat="1" ht="15.75" customHeight="1">
      <c r="A12" s="31" t="s">
        <v>9</v>
      </c>
      <c r="B12" s="237">
        <v>6</v>
      </c>
      <c r="C12" s="48">
        <v>6</v>
      </c>
      <c r="D12" s="198">
        <v>0</v>
      </c>
      <c r="E12" s="48">
        <v>0</v>
      </c>
      <c r="F12" s="198">
        <v>0</v>
      </c>
      <c r="G12" s="48">
        <v>0</v>
      </c>
      <c r="H12" s="198">
        <v>0</v>
      </c>
      <c r="I12" s="48">
        <v>0</v>
      </c>
      <c r="J12" s="198">
        <v>0</v>
      </c>
      <c r="K12" s="48">
        <v>0</v>
      </c>
      <c r="L12" s="198">
        <v>0</v>
      </c>
      <c r="M12" s="48">
        <v>0</v>
      </c>
      <c r="N12" s="237">
        <v>0</v>
      </c>
      <c r="O12" s="48">
        <v>0</v>
      </c>
    </row>
    <row r="13" spans="1:15" s="16" customFormat="1" ht="15.75" customHeight="1">
      <c r="A13" s="31" t="s">
        <v>10</v>
      </c>
      <c r="B13" s="237">
        <v>21</v>
      </c>
      <c r="C13" s="48">
        <v>12</v>
      </c>
      <c r="D13" s="198">
        <v>0</v>
      </c>
      <c r="E13" s="48">
        <v>0</v>
      </c>
      <c r="F13" s="198">
        <v>0</v>
      </c>
      <c r="G13" s="48">
        <v>0</v>
      </c>
      <c r="H13" s="198">
        <v>0</v>
      </c>
      <c r="I13" s="48">
        <v>0</v>
      </c>
      <c r="J13" s="198">
        <v>0</v>
      </c>
      <c r="K13" s="48">
        <v>0</v>
      </c>
      <c r="L13" s="198">
        <v>0</v>
      </c>
      <c r="M13" s="48">
        <v>0</v>
      </c>
      <c r="N13" s="237">
        <v>2</v>
      </c>
      <c r="O13" s="48">
        <v>1</v>
      </c>
    </row>
    <row r="14" spans="1:15" s="16" customFormat="1" ht="18" customHeight="1">
      <c r="A14" s="31" t="s">
        <v>11</v>
      </c>
      <c r="B14" s="237">
        <v>3</v>
      </c>
      <c r="C14" s="48">
        <v>7</v>
      </c>
      <c r="D14" s="198">
        <v>0</v>
      </c>
      <c r="E14" s="48">
        <v>0</v>
      </c>
      <c r="F14" s="198">
        <v>0</v>
      </c>
      <c r="G14" s="48">
        <v>0</v>
      </c>
      <c r="H14" s="198">
        <v>0</v>
      </c>
      <c r="I14" s="48">
        <v>0</v>
      </c>
      <c r="J14" s="198">
        <v>0</v>
      </c>
      <c r="K14" s="48">
        <v>0</v>
      </c>
      <c r="L14" s="198">
        <v>0</v>
      </c>
      <c r="M14" s="48">
        <v>0</v>
      </c>
      <c r="N14" s="237">
        <v>1</v>
      </c>
      <c r="O14" s="48">
        <v>0</v>
      </c>
    </row>
    <row r="15" spans="1:15" s="16" customFormat="1" ht="15.75" customHeight="1">
      <c r="A15" s="31" t="s">
        <v>12</v>
      </c>
      <c r="B15" s="237">
        <v>4</v>
      </c>
      <c r="C15" s="48">
        <v>12</v>
      </c>
      <c r="D15" s="198">
        <v>0</v>
      </c>
      <c r="E15" s="48">
        <v>0</v>
      </c>
      <c r="F15" s="198">
        <v>0</v>
      </c>
      <c r="G15" s="48">
        <v>0</v>
      </c>
      <c r="H15" s="198">
        <v>0</v>
      </c>
      <c r="I15" s="48">
        <v>0</v>
      </c>
      <c r="J15" s="198">
        <v>0</v>
      </c>
      <c r="K15" s="48">
        <v>0</v>
      </c>
      <c r="L15" s="198">
        <v>0</v>
      </c>
      <c r="M15" s="48">
        <v>0</v>
      </c>
      <c r="N15" s="237">
        <v>0</v>
      </c>
      <c r="O15" s="48">
        <v>0</v>
      </c>
    </row>
    <row r="16" spans="1:15" s="16" customFormat="1" ht="14.25" customHeight="1">
      <c r="A16" s="31" t="s">
        <v>13</v>
      </c>
      <c r="B16" s="237">
        <v>5</v>
      </c>
      <c r="C16" s="48">
        <v>4</v>
      </c>
      <c r="D16" s="198">
        <v>0</v>
      </c>
      <c r="E16" s="48">
        <v>0</v>
      </c>
      <c r="F16" s="198">
        <v>0</v>
      </c>
      <c r="G16" s="48">
        <v>0</v>
      </c>
      <c r="H16" s="198">
        <v>0</v>
      </c>
      <c r="I16" s="48">
        <v>0</v>
      </c>
      <c r="J16" s="198">
        <v>0</v>
      </c>
      <c r="K16" s="48">
        <v>0</v>
      </c>
      <c r="L16" s="198">
        <v>0</v>
      </c>
      <c r="M16" s="48">
        <v>0</v>
      </c>
      <c r="N16" s="237">
        <v>2</v>
      </c>
      <c r="O16" s="48">
        <v>6</v>
      </c>
    </row>
    <row r="17" spans="1:15" ht="15">
      <c r="A17" s="31" t="s">
        <v>14</v>
      </c>
      <c r="B17" s="239">
        <v>6</v>
      </c>
      <c r="C17" s="130">
        <v>17</v>
      </c>
      <c r="D17" s="131">
        <v>0</v>
      </c>
      <c r="E17" s="130">
        <v>0</v>
      </c>
      <c r="F17" s="131">
        <v>0</v>
      </c>
      <c r="G17" s="130">
        <v>0</v>
      </c>
      <c r="H17" s="131">
        <v>0</v>
      </c>
      <c r="I17" s="130">
        <v>0</v>
      </c>
      <c r="J17" s="131">
        <v>0</v>
      </c>
      <c r="K17" s="130">
        <v>0</v>
      </c>
      <c r="L17" s="131">
        <v>0</v>
      </c>
      <c r="M17" s="130">
        <v>0</v>
      </c>
      <c r="N17" s="239">
        <v>2</v>
      </c>
      <c r="O17" s="130">
        <v>0</v>
      </c>
    </row>
    <row r="18" spans="1:15" ht="15">
      <c r="A18" s="31" t="s">
        <v>15</v>
      </c>
      <c r="B18" s="239">
        <v>13</v>
      </c>
      <c r="C18" s="130">
        <v>11</v>
      </c>
      <c r="D18" s="131">
        <v>0</v>
      </c>
      <c r="E18" s="130">
        <v>0</v>
      </c>
      <c r="F18" s="131">
        <v>0</v>
      </c>
      <c r="G18" s="130">
        <v>0</v>
      </c>
      <c r="H18" s="131">
        <v>0</v>
      </c>
      <c r="I18" s="130">
        <v>0</v>
      </c>
      <c r="J18" s="131">
        <v>0</v>
      </c>
      <c r="K18" s="130">
        <v>0</v>
      </c>
      <c r="L18" s="131">
        <v>0</v>
      </c>
      <c r="M18" s="130">
        <v>0</v>
      </c>
      <c r="N18" s="239">
        <v>0</v>
      </c>
      <c r="O18" s="130">
        <v>0</v>
      </c>
    </row>
    <row r="19" spans="1:15" s="286" customFormat="1" ht="14.25">
      <c r="A19" s="287" t="s">
        <v>18</v>
      </c>
      <c r="B19" s="281">
        <f>SUM(B7:B18)</f>
        <v>101</v>
      </c>
      <c r="C19" s="282">
        <f>SUM(C7:C18)</f>
        <v>102</v>
      </c>
      <c r="D19" s="281">
        <f>SUM(D7:D18)</f>
        <v>0</v>
      </c>
      <c r="E19" s="283">
        <f aca="true" t="shared" si="0" ref="E19:M19">SUM(E7:E18)</f>
        <v>0</v>
      </c>
      <c r="F19" s="281">
        <f t="shared" si="0"/>
        <v>0</v>
      </c>
      <c r="G19" s="283">
        <f t="shared" si="0"/>
        <v>0</v>
      </c>
      <c r="H19" s="281">
        <f t="shared" si="0"/>
        <v>0</v>
      </c>
      <c r="I19" s="283">
        <f t="shared" si="0"/>
        <v>0</v>
      </c>
      <c r="J19" s="281">
        <f t="shared" si="0"/>
        <v>0</v>
      </c>
      <c r="K19" s="283">
        <f t="shared" si="0"/>
        <v>0</v>
      </c>
      <c r="L19" s="281">
        <f t="shared" si="0"/>
        <v>0</v>
      </c>
      <c r="M19" s="283">
        <f t="shared" si="0"/>
        <v>0</v>
      </c>
      <c r="N19" s="284">
        <f>SUM(N7:N18)</f>
        <v>13</v>
      </c>
      <c r="O19" s="285">
        <f>SUM(O7:O18)</f>
        <v>13</v>
      </c>
    </row>
    <row r="20" spans="1:15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45">
      <c r="A21" s="45" t="s">
        <v>218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3" spans="1:34" ht="13.5" customHeight="1">
      <c r="A23" s="337" t="s">
        <v>25</v>
      </c>
      <c r="B23" s="337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</row>
    <row r="25" spans="1:2" ht="15">
      <c r="A25" s="6" t="s">
        <v>137</v>
      </c>
      <c r="B25" s="6"/>
    </row>
  </sheetData>
  <sheetProtection/>
  <mergeCells count="17">
    <mergeCell ref="L3:M4"/>
    <mergeCell ref="L5:L6"/>
    <mergeCell ref="A23:AH23"/>
    <mergeCell ref="M5:M6"/>
    <mergeCell ref="F5:G5"/>
    <mergeCell ref="H5:I5"/>
    <mergeCell ref="J5:K5"/>
    <mergeCell ref="A1:O1"/>
    <mergeCell ref="A2:O2"/>
    <mergeCell ref="A3:A6"/>
    <mergeCell ref="O5:O6"/>
    <mergeCell ref="B4:C5"/>
    <mergeCell ref="D4:E5"/>
    <mergeCell ref="N3:O4"/>
    <mergeCell ref="N5:N6"/>
    <mergeCell ref="B3:K3"/>
    <mergeCell ref="F4:K4"/>
  </mergeCells>
  <printOptions/>
  <pageMargins left="0.57" right="0.24" top="0.3937007874015748" bottom="0.16" header="0.5118110236220472" footer="0.16"/>
  <pageSetup horizontalDpi="300" verticalDpi="300" orientation="landscape" paperSize="9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E28"/>
  <sheetViews>
    <sheetView tabSelected="1" view="pageBreakPreview" zoomScale="70" zoomScaleSheetLayoutView="70" zoomScalePageLayoutView="0" workbookViewId="0" topLeftCell="A1">
      <selection activeCell="AC15" sqref="AC15"/>
    </sheetView>
  </sheetViews>
  <sheetFormatPr defaultColWidth="9.00390625" defaultRowHeight="12.75"/>
  <cols>
    <col min="1" max="1" width="31.25390625" style="0" customWidth="1"/>
    <col min="2" max="22" width="5.25390625" style="0" customWidth="1"/>
  </cols>
  <sheetData>
    <row r="1" spans="1:22" ht="18.75">
      <c r="A1" s="365" t="s">
        <v>20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</row>
    <row r="2" spans="1:22" ht="18.75">
      <c r="A2" s="375" t="s">
        <v>110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</row>
    <row r="3" spans="1:22" ht="6" customHeight="1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3.25" customHeight="1">
      <c r="A4" s="466" t="s">
        <v>111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8"/>
    </row>
    <row r="5" spans="1:22" ht="80.25" customHeight="1">
      <c r="A5" s="391" t="s">
        <v>66</v>
      </c>
      <c r="B5" s="465" t="s">
        <v>112</v>
      </c>
      <c r="C5" s="465" t="s">
        <v>113</v>
      </c>
      <c r="D5" s="465" t="s">
        <v>114</v>
      </c>
      <c r="E5" s="465" t="s">
        <v>115</v>
      </c>
      <c r="F5" s="465" t="s">
        <v>116</v>
      </c>
      <c r="G5" s="465" t="s">
        <v>117</v>
      </c>
      <c r="H5" s="465" t="s">
        <v>118</v>
      </c>
      <c r="I5" s="465" t="s">
        <v>119</v>
      </c>
      <c r="J5" s="465" t="s">
        <v>120</v>
      </c>
      <c r="K5" s="465" t="s">
        <v>121</v>
      </c>
      <c r="L5" s="465" t="s">
        <v>122</v>
      </c>
      <c r="M5" s="465" t="s">
        <v>123</v>
      </c>
      <c r="N5" s="465" t="s">
        <v>124</v>
      </c>
      <c r="O5" s="465" t="s">
        <v>125</v>
      </c>
      <c r="P5" s="465" t="s">
        <v>126</v>
      </c>
      <c r="Q5" s="465" t="s">
        <v>127</v>
      </c>
      <c r="R5" s="465" t="s">
        <v>128</v>
      </c>
      <c r="S5" s="465" t="s">
        <v>129</v>
      </c>
      <c r="T5" s="465" t="s">
        <v>130</v>
      </c>
      <c r="U5" s="465" t="s">
        <v>131</v>
      </c>
      <c r="V5" s="465" t="s">
        <v>132</v>
      </c>
    </row>
    <row r="6" spans="1:22" ht="70.5" customHeight="1">
      <c r="A6" s="391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</row>
    <row r="7" spans="1:22" ht="16.5" customHeight="1">
      <c r="A7" s="40" t="s">
        <v>1</v>
      </c>
      <c r="B7" s="231">
        <v>100</v>
      </c>
      <c r="C7" s="231">
        <v>100</v>
      </c>
      <c r="D7" s="231">
        <v>101</v>
      </c>
      <c r="E7" s="231">
        <v>110</v>
      </c>
      <c r="F7" s="231">
        <v>97</v>
      </c>
      <c r="G7" s="230">
        <v>104</v>
      </c>
      <c r="H7" s="230">
        <v>102</v>
      </c>
      <c r="I7" s="230">
        <v>97</v>
      </c>
      <c r="J7" s="230">
        <v>100</v>
      </c>
      <c r="K7" s="230">
        <v>106</v>
      </c>
      <c r="L7" s="230">
        <v>100</v>
      </c>
      <c r="M7" s="230">
        <v>100</v>
      </c>
      <c r="N7" s="230">
        <v>102</v>
      </c>
      <c r="O7" s="230">
        <v>99</v>
      </c>
      <c r="P7" s="230">
        <v>109</v>
      </c>
      <c r="Q7" s="230">
        <v>99</v>
      </c>
      <c r="R7" s="230">
        <v>99</v>
      </c>
      <c r="S7" s="230">
        <v>100</v>
      </c>
      <c r="T7" s="230">
        <v>100</v>
      </c>
      <c r="U7" s="230">
        <v>100</v>
      </c>
      <c r="V7" s="230">
        <v>100</v>
      </c>
    </row>
    <row r="8" spans="1:22" ht="17.25" customHeight="1">
      <c r="A8" s="40" t="s">
        <v>5</v>
      </c>
      <c r="B8" s="232">
        <v>100</v>
      </c>
      <c r="C8" s="232">
        <v>100</v>
      </c>
      <c r="D8" s="232">
        <v>100</v>
      </c>
      <c r="E8" s="232">
        <v>105</v>
      </c>
      <c r="F8" s="232">
        <v>101</v>
      </c>
      <c r="G8" s="230">
        <v>100</v>
      </c>
      <c r="H8" s="230">
        <v>97</v>
      </c>
      <c r="I8" s="230">
        <v>101</v>
      </c>
      <c r="J8" s="230">
        <v>100</v>
      </c>
      <c r="K8" s="230">
        <v>97</v>
      </c>
      <c r="L8" s="230">
        <v>100</v>
      </c>
      <c r="M8" s="230">
        <v>100</v>
      </c>
      <c r="N8" s="230">
        <v>97</v>
      </c>
      <c r="O8" s="230">
        <v>100</v>
      </c>
      <c r="P8" s="230">
        <v>103</v>
      </c>
      <c r="Q8" s="230">
        <v>97</v>
      </c>
      <c r="R8" s="230">
        <v>103</v>
      </c>
      <c r="S8" s="230">
        <v>100</v>
      </c>
      <c r="T8" s="230">
        <v>100</v>
      </c>
      <c r="U8" s="230">
        <v>100</v>
      </c>
      <c r="V8" s="230">
        <v>100</v>
      </c>
    </row>
    <row r="9" spans="1:22" ht="15.75" customHeight="1">
      <c r="A9" s="40" t="s">
        <v>6</v>
      </c>
      <c r="B9" s="232">
        <v>100</v>
      </c>
      <c r="C9" s="232">
        <v>100</v>
      </c>
      <c r="D9" s="232">
        <v>98</v>
      </c>
      <c r="E9" s="232">
        <v>105</v>
      </c>
      <c r="F9" s="232">
        <v>102</v>
      </c>
      <c r="G9" s="230">
        <v>96</v>
      </c>
      <c r="H9" s="230">
        <v>100</v>
      </c>
      <c r="I9" s="230">
        <v>102</v>
      </c>
      <c r="J9" s="230">
        <v>100</v>
      </c>
      <c r="K9" s="230">
        <v>98</v>
      </c>
      <c r="L9" s="230">
        <v>100</v>
      </c>
      <c r="M9" s="230">
        <v>100</v>
      </c>
      <c r="N9" s="230">
        <v>100</v>
      </c>
      <c r="O9" s="230">
        <v>100</v>
      </c>
      <c r="P9" s="230">
        <v>88</v>
      </c>
      <c r="Q9" s="230">
        <v>103</v>
      </c>
      <c r="R9" s="230">
        <v>98</v>
      </c>
      <c r="S9" s="230">
        <v>100</v>
      </c>
      <c r="T9" s="230">
        <v>100</v>
      </c>
      <c r="U9" s="230">
        <v>100</v>
      </c>
      <c r="V9" s="230">
        <v>100</v>
      </c>
    </row>
    <row r="10" spans="1:22" ht="17.25" customHeight="1">
      <c r="A10" s="40" t="s">
        <v>7</v>
      </c>
      <c r="B10" s="232">
        <v>100</v>
      </c>
      <c r="C10" s="232">
        <v>100</v>
      </c>
      <c r="D10" s="232">
        <v>100</v>
      </c>
      <c r="E10" s="232">
        <v>100</v>
      </c>
      <c r="F10" s="232">
        <v>100</v>
      </c>
      <c r="G10" s="233">
        <v>100</v>
      </c>
      <c r="H10" s="233">
        <v>100</v>
      </c>
      <c r="I10" s="233">
        <v>100</v>
      </c>
      <c r="J10" s="233">
        <v>100</v>
      </c>
      <c r="K10" s="233">
        <v>100</v>
      </c>
      <c r="L10" s="233">
        <v>100</v>
      </c>
      <c r="M10" s="233">
        <v>100</v>
      </c>
      <c r="N10" s="233">
        <v>100</v>
      </c>
      <c r="O10" s="233">
        <v>100</v>
      </c>
      <c r="P10" s="233">
        <v>98</v>
      </c>
      <c r="Q10" s="233">
        <v>100</v>
      </c>
      <c r="R10" s="233">
        <v>100</v>
      </c>
      <c r="S10" s="233">
        <v>100</v>
      </c>
      <c r="T10" s="233">
        <v>100</v>
      </c>
      <c r="U10" s="233">
        <v>100</v>
      </c>
      <c r="V10" s="233">
        <v>100</v>
      </c>
    </row>
    <row r="11" spans="1:22" ht="17.25" customHeight="1">
      <c r="A11" s="40" t="s">
        <v>8</v>
      </c>
      <c r="B11" s="117">
        <v>100</v>
      </c>
      <c r="C11" s="117">
        <v>100</v>
      </c>
      <c r="D11" s="117">
        <v>100</v>
      </c>
      <c r="E11" s="117">
        <v>100</v>
      </c>
      <c r="F11" s="234">
        <v>97</v>
      </c>
      <c r="G11" s="233">
        <v>100</v>
      </c>
      <c r="H11" s="233">
        <v>100</v>
      </c>
      <c r="I11" s="233">
        <v>100</v>
      </c>
      <c r="J11" s="233">
        <v>100</v>
      </c>
      <c r="K11" s="233">
        <v>100</v>
      </c>
      <c r="L11" s="233">
        <v>100</v>
      </c>
      <c r="M11" s="233">
        <v>100</v>
      </c>
      <c r="N11" s="233">
        <v>100</v>
      </c>
      <c r="O11" s="233">
        <v>100</v>
      </c>
      <c r="P11" s="233">
        <v>99</v>
      </c>
      <c r="Q11" s="233">
        <v>99</v>
      </c>
      <c r="R11" s="233">
        <v>100</v>
      </c>
      <c r="S11" s="233">
        <v>98</v>
      </c>
      <c r="T11" s="233">
        <v>100</v>
      </c>
      <c r="U11" s="233">
        <v>100</v>
      </c>
      <c r="V11" s="233">
        <v>100</v>
      </c>
    </row>
    <row r="12" spans="1:22" ht="15.75" customHeight="1">
      <c r="A12" s="40" t="s">
        <v>9</v>
      </c>
      <c r="B12" s="117">
        <v>100</v>
      </c>
      <c r="C12" s="117">
        <v>100</v>
      </c>
      <c r="D12" s="117">
        <v>100</v>
      </c>
      <c r="E12" s="117">
        <v>100</v>
      </c>
      <c r="F12" s="117">
        <v>100</v>
      </c>
      <c r="G12" s="233">
        <v>100</v>
      </c>
      <c r="H12" s="233">
        <v>100</v>
      </c>
      <c r="I12" s="233">
        <v>100</v>
      </c>
      <c r="J12" s="233">
        <v>100</v>
      </c>
      <c r="K12" s="233">
        <v>100</v>
      </c>
      <c r="L12" s="233">
        <v>100</v>
      </c>
      <c r="M12" s="233">
        <v>100</v>
      </c>
      <c r="N12" s="233">
        <v>100</v>
      </c>
      <c r="O12" s="233">
        <v>100</v>
      </c>
      <c r="P12" s="233">
        <v>100</v>
      </c>
      <c r="Q12" s="233">
        <v>100</v>
      </c>
      <c r="R12" s="233">
        <v>100</v>
      </c>
      <c r="S12" s="233">
        <v>100</v>
      </c>
      <c r="T12" s="233">
        <v>100</v>
      </c>
      <c r="U12" s="233">
        <v>100</v>
      </c>
      <c r="V12" s="233">
        <v>100</v>
      </c>
    </row>
    <row r="13" spans="1:22" ht="15" customHeight="1">
      <c r="A13" s="40" t="s">
        <v>10</v>
      </c>
      <c r="B13" s="117">
        <v>100</v>
      </c>
      <c r="C13" s="117">
        <v>100</v>
      </c>
      <c r="D13" s="117">
        <v>100</v>
      </c>
      <c r="E13" s="117">
        <v>100</v>
      </c>
      <c r="F13" s="117">
        <v>100</v>
      </c>
      <c r="G13" s="233">
        <v>100</v>
      </c>
      <c r="H13" s="233">
        <v>100</v>
      </c>
      <c r="I13" s="233">
        <v>100</v>
      </c>
      <c r="J13" s="233">
        <v>100</v>
      </c>
      <c r="K13" s="233">
        <v>100</v>
      </c>
      <c r="L13" s="233">
        <v>100</v>
      </c>
      <c r="M13" s="233">
        <v>100</v>
      </c>
      <c r="N13" s="233">
        <v>100</v>
      </c>
      <c r="O13" s="233">
        <v>100</v>
      </c>
      <c r="P13" s="233">
        <v>100</v>
      </c>
      <c r="Q13" s="233">
        <v>100</v>
      </c>
      <c r="R13" s="233">
        <v>100</v>
      </c>
      <c r="S13" s="233">
        <v>100</v>
      </c>
      <c r="T13" s="233">
        <v>100</v>
      </c>
      <c r="U13" s="233">
        <v>100</v>
      </c>
      <c r="V13" s="233">
        <v>100</v>
      </c>
    </row>
    <row r="14" spans="1:22" ht="18.75" customHeight="1">
      <c r="A14" s="40" t="s">
        <v>11</v>
      </c>
      <c r="B14" s="117">
        <v>100</v>
      </c>
      <c r="C14" s="117">
        <v>100</v>
      </c>
      <c r="D14" s="117">
        <v>100</v>
      </c>
      <c r="E14" s="117">
        <v>100</v>
      </c>
      <c r="F14" s="117">
        <v>100</v>
      </c>
      <c r="G14" s="233">
        <v>100</v>
      </c>
      <c r="H14" s="233">
        <v>100</v>
      </c>
      <c r="I14" s="233">
        <v>100</v>
      </c>
      <c r="J14" s="233">
        <v>100</v>
      </c>
      <c r="K14" s="233">
        <v>100</v>
      </c>
      <c r="L14" s="233">
        <v>100</v>
      </c>
      <c r="M14" s="233">
        <v>100</v>
      </c>
      <c r="N14" s="233">
        <v>100</v>
      </c>
      <c r="O14" s="233">
        <v>100</v>
      </c>
      <c r="P14" s="233">
        <v>100</v>
      </c>
      <c r="Q14" s="233">
        <v>100</v>
      </c>
      <c r="R14" s="233">
        <v>100</v>
      </c>
      <c r="S14" s="233">
        <v>100</v>
      </c>
      <c r="T14" s="233">
        <v>100</v>
      </c>
      <c r="U14" s="233">
        <v>100</v>
      </c>
      <c r="V14" s="233">
        <v>100</v>
      </c>
    </row>
    <row r="15" spans="1:22" ht="16.5" customHeight="1">
      <c r="A15" s="40" t="s">
        <v>12</v>
      </c>
      <c r="B15" s="117">
        <v>100</v>
      </c>
      <c r="C15" s="117">
        <v>100</v>
      </c>
      <c r="D15" s="117">
        <v>100</v>
      </c>
      <c r="E15" s="117">
        <v>100</v>
      </c>
      <c r="F15" s="117">
        <v>100</v>
      </c>
      <c r="G15" s="233">
        <v>100</v>
      </c>
      <c r="H15" s="233">
        <v>100</v>
      </c>
      <c r="I15" s="233">
        <v>100</v>
      </c>
      <c r="J15" s="233">
        <v>100</v>
      </c>
      <c r="K15" s="233">
        <v>100</v>
      </c>
      <c r="L15" s="233">
        <v>100</v>
      </c>
      <c r="M15" s="233">
        <v>100</v>
      </c>
      <c r="N15" s="233">
        <v>100</v>
      </c>
      <c r="O15" s="233">
        <v>100</v>
      </c>
      <c r="P15" s="233">
        <v>100</v>
      </c>
      <c r="Q15" s="233">
        <v>100</v>
      </c>
      <c r="R15" s="233">
        <v>100</v>
      </c>
      <c r="S15" s="233">
        <v>100</v>
      </c>
      <c r="T15" s="233">
        <v>100</v>
      </c>
      <c r="U15" s="233">
        <v>100</v>
      </c>
      <c r="V15" s="233">
        <v>100</v>
      </c>
    </row>
    <row r="16" spans="1:22" ht="15.75" customHeight="1">
      <c r="A16" s="40" t="s">
        <v>13</v>
      </c>
      <c r="B16" s="117">
        <v>100</v>
      </c>
      <c r="C16" s="117">
        <v>100</v>
      </c>
      <c r="D16" s="117">
        <v>100</v>
      </c>
      <c r="E16" s="117">
        <v>100</v>
      </c>
      <c r="F16" s="117">
        <v>100</v>
      </c>
      <c r="G16" s="117">
        <v>100</v>
      </c>
      <c r="H16" s="117">
        <v>100</v>
      </c>
      <c r="I16" s="117">
        <v>100</v>
      </c>
      <c r="J16" s="117">
        <v>100</v>
      </c>
      <c r="K16" s="117">
        <v>100</v>
      </c>
      <c r="L16" s="117">
        <v>100</v>
      </c>
      <c r="M16" s="117">
        <v>100</v>
      </c>
      <c r="N16" s="117">
        <v>100</v>
      </c>
      <c r="O16" s="117">
        <v>100</v>
      </c>
      <c r="P16" s="117">
        <v>100</v>
      </c>
      <c r="Q16" s="117">
        <v>100</v>
      </c>
      <c r="R16" s="117">
        <v>100</v>
      </c>
      <c r="S16" s="117">
        <v>100</v>
      </c>
      <c r="T16" s="117">
        <v>100</v>
      </c>
      <c r="U16" s="117">
        <v>100</v>
      </c>
      <c r="V16" s="117">
        <v>100</v>
      </c>
    </row>
    <row r="17" spans="1:22" ht="15.75" customHeight="1">
      <c r="A17" s="40" t="s">
        <v>14</v>
      </c>
      <c r="B17" s="232">
        <v>100</v>
      </c>
      <c r="C17" s="232">
        <v>100</v>
      </c>
      <c r="D17" s="232">
        <v>100</v>
      </c>
      <c r="E17" s="232">
        <v>100</v>
      </c>
      <c r="F17" s="232">
        <v>100</v>
      </c>
      <c r="G17" s="232">
        <v>100</v>
      </c>
      <c r="H17" s="232">
        <v>100</v>
      </c>
      <c r="I17" s="232">
        <v>100</v>
      </c>
      <c r="J17" s="232">
        <v>100</v>
      </c>
      <c r="K17" s="232">
        <v>100</v>
      </c>
      <c r="L17" s="232">
        <v>100</v>
      </c>
      <c r="M17" s="232">
        <v>100</v>
      </c>
      <c r="N17" s="232">
        <v>100</v>
      </c>
      <c r="O17" s="232">
        <v>100</v>
      </c>
      <c r="P17" s="232">
        <v>100</v>
      </c>
      <c r="Q17" s="232">
        <v>100</v>
      </c>
      <c r="R17" s="232">
        <v>100</v>
      </c>
      <c r="S17" s="232">
        <v>100</v>
      </c>
      <c r="T17" s="232">
        <v>100</v>
      </c>
      <c r="U17" s="232">
        <v>100</v>
      </c>
      <c r="V17" s="232">
        <v>100</v>
      </c>
    </row>
    <row r="18" spans="1:22" ht="15.75" customHeight="1">
      <c r="A18" s="151" t="s">
        <v>15</v>
      </c>
      <c r="B18" s="117">
        <v>100</v>
      </c>
      <c r="C18" s="117">
        <v>100</v>
      </c>
      <c r="D18" s="117">
        <v>100</v>
      </c>
      <c r="E18" s="117">
        <v>100</v>
      </c>
      <c r="F18" s="117">
        <v>100</v>
      </c>
      <c r="G18" s="117">
        <v>100</v>
      </c>
      <c r="H18" s="117">
        <v>100</v>
      </c>
      <c r="I18" s="117">
        <v>100</v>
      </c>
      <c r="J18" s="117">
        <v>100</v>
      </c>
      <c r="K18" s="117">
        <v>100</v>
      </c>
      <c r="L18" s="117">
        <v>100</v>
      </c>
      <c r="M18" s="117">
        <v>100</v>
      </c>
      <c r="N18" s="117">
        <v>100</v>
      </c>
      <c r="O18" s="117">
        <v>100</v>
      </c>
      <c r="P18" s="117">
        <v>100</v>
      </c>
      <c r="Q18" s="117">
        <v>100</v>
      </c>
      <c r="R18" s="117">
        <v>100</v>
      </c>
      <c r="S18" s="117">
        <v>100</v>
      </c>
      <c r="T18" s="117">
        <v>100</v>
      </c>
      <c r="U18" s="117">
        <v>100</v>
      </c>
      <c r="V18" s="117">
        <v>100</v>
      </c>
    </row>
    <row r="19" spans="1:31" ht="23.25" customHeight="1">
      <c r="A19" s="10" t="s">
        <v>18</v>
      </c>
      <c r="B19" s="43">
        <f>AVERAGE(B7:B18)</f>
        <v>100</v>
      </c>
      <c r="C19" s="43">
        <f aca="true" t="shared" si="0" ref="C19:V19">AVERAGE(C7:C15)</f>
        <v>100</v>
      </c>
      <c r="D19" s="43">
        <f t="shared" si="0"/>
        <v>99.88888888888889</v>
      </c>
      <c r="E19" s="43">
        <f t="shared" si="0"/>
        <v>102.22222222222223</v>
      </c>
      <c r="F19" s="43">
        <f t="shared" si="0"/>
        <v>99.66666666666667</v>
      </c>
      <c r="G19" s="43">
        <f t="shared" si="0"/>
        <v>100</v>
      </c>
      <c r="H19" s="43">
        <f t="shared" si="0"/>
        <v>99.88888888888889</v>
      </c>
      <c r="I19" s="43">
        <f t="shared" si="0"/>
        <v>100</v>
      </c>
      <c r="J19" s="43">
        <f t="shared" si="0"/>
        <v>100</v>
      </c>
      <c r="K19" s="43">
        <f t="shared" si="0"/>
        <v>100.11111111111111</v>
      </c>
      <c r="L19" s="43">
        <f t="shared" si="0"/>
        <v>100</v>
      </c>
      <c r="M19" s="43">
        <f t="shared" si="0"/>
        <v>100</v>
      </c>
      <c r="N19" s="43">
        <f t="shared" si="0"/>
        <v>99.88888888888889</v>
      </c>
      <c r="O19" s="43">
        <f t="shared" si="0"/>
        <v>99.88888888888889</v>
      </c>
      <c r="P19" s="43">
        <f t="shared" si="0"/>
        <v>99.66666666666667</v>
      </c>
      <c r="Q19" s="43">
        <f t="shared" si="0"/>
        <v>99.77777777777777</v>
      </c>
      <c r="R19" s="43">
        <f t="shared" si="0"/>
        <v>100</v>
      </c>
      <c r="S19" s="43">
        <f t="shared" si="0"/>
        <v>99.77777777777777</v>
      </c>
      <c r="T19" s="43">
        <f t="shared" si="0"/>
        <v>100</v>
      </c>
      <c r="U19" s="43">
        <f t="shared" si="0"/>
        <v>100</v>
      </c>
      <c r="V19" s="43">
        <f t="shared" si="0"/>
        <v>100</v>
      </c>
      <c r="W19" s="46"/>
      <c r="X19" s="46"/>
      <c r="Y19" s="46"/>
      <c r="Z19" s="46"/>
      <c r="AA19" s="46"/>
      <c r="AB19" s="46"/>
      <c r="AC19" s="46"/>
      <c r="AD19" s="46"/>
      <c r="AE19" s="46"/>
    </row>
    <row r="20" spans="1:22" ht="15.75" hidden="1">
      <c r="A20" s="4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ht="15.75" hidden="1">
      <c r="A21" s="3"/>
    </row>
    <row r="22" ht="15.75" hidden="1">
      <c r="A22" s="3"/>
    </row>
    <row r="23" ht="15.75" hidden="1">
      <c r="A23" s="3"/>
    </row>
    <row r="25" spans="1:22" ht="12.75">
      <c r="A25" t="s">
        <v>25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ht="15.75">
      <c r="A26" s="464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</row>
    <row r="27" ht="15.75">
      <c r="A27" s="1"/>
    </row>
    <row r="28" ht="15.75">
      <c r="A28" s="1" t="s">
        <v>2</v>
      </c>
    </row>
  </sheetData>
  <sheetProtection/>
  <protectedRanges>
    <protectedRange sqref="A20" name="Диапазон1"/>
    <protectedRange sqref="G7:V9" name="Диапазон1_1"/>
  </protectedRanges>
  <mergeCells count="26">
    <mergeCell ref="A4:V4"/>
    <mergeCell ref="A1:V1"/>
    <mergeCell ref="A2:V2"/>
    <mergeCell ref="U5:U6"/>
    <mergeCell ref="V5:V6"/>
    <mergeCell ref="Q5:Q6"/>
    <mergeCell ref="R5:R6"/>
    <mergeCell ref="S5:S6"/>
    <mergeCell ref="J5:J6"/>
    <mergeCell ref="K5:K6"/>
    <mergeCell ref="L5:L6"/>
    <mergeCell ref="T5:T6"/>
    <mergeCell ref="M5:M6"/>
    <mergeCell ref="N5:N6"/>
    <mergeCell ref="O5:O6"/>
    <mergeCell ref="P5:P6"/>
    <mergeCell ref="A26:V2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2362204724409449" right="0.15748031496062992" top="0.1968503937007874" bottom="0.1968503937007874" header="0.1968503937007874" footer="0.1574803149606299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view="pageBreakPreview" zoomScale="75" zoomScaleSheetLayoutView="75" zoomScalePageLayoutView="0" workbookViewId="0" topLeftCell="A4">
      <selection activeCell="A20" sqref="A20"/>
    </sheetView>
  </sheetViews>
  <sheetFormatPr defaultColWidth="9.00390625" defaultRowHeight="12.75"/>
  <cols>
    <col min="1" max="1" width="36.25390625" style="0" customWidth="1"/>
    <col min="2" max="4" width="8.875" style="0" customWidth="1"/>
    <col min="5" max="5" width="8.75390625" style="0" customWidth="1"/>
    <col min="6" max="8" width="9.00390625" style="0" customWidth="1"/>
    <col min="9" max="11" width="8.875" style="0" customWidth="1"/>
  </cols>
  <sheetData>
    <row r="1" spans="1:11" ht="18.75">
      <c r="A1" s="341" t="s">
        <v>35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5.75">
      <c r="A2" s="346" t="s">
        <v>201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1.25" customHeight="1">
      <c r="A3" s="342" t="s">
        <v>4</v>
      </c>
      <c r="B3" s="347" t="s">
        <v>216</v>
      </c>
      <c r="C3" s="348"/>
      <c r="D3" s="353" t="s">
        <v>221</v>
      </c>
      <c r="E3" s="354"/>
      <c r="F3" s="345" t="s">
        <v>32</v>
      </c>
      <c r="G3" s="345"/>
      <c r="H3" s="345"/>
      <c r="I3" s="345"/>
      <c r="J3" s="345"/>
      <c r="K3" s="345"/>
    </row>
    <row r="4" spans="1:11" ht="12.75" customHeight="1">
      <c r="A4" s="343"/>
      <c r="B4" s="349"/>
      <c r="C4" s="350"/>
      <c r="D4" s="355"/>
      <c r="E4" s="356"/>
      <c r="F4" s="347" t="s">
        <v>199</v>
      </c>
      <c r="G4" s="348"/>
      <c r="H4" s="347" t="s">
        <v>33</v>
      </c>
      <c r="I4" s="348"/>
      <c r="J4" s="347" t="s">
        <v>34</v>
      </c>
      <c r="K4" s="348"/>
    </row>
    <row r="5" spans="1:11" ht="12.75" customHeight="1">
      <c r="A5" s="343"/>
      <c r="B5" s="349"/>
      <c r="C5" s="350"/>
      <c r="D5" s="355"/>
      <c r="E5" s="356"/>
      <c r="F5" s="349"/>
      <c r="G5" s="350"/>
      <c r="H5" s="349"/>
      <c r="I5" s="350"/>
      <c r="J5" s="349"/>
      <c r="K5" s="350"/>
    </row>
    <row r="6" spans="1:11" ht="36.75" customHeight="1">
      <c r="A6" s="343"/>
      <c r="B6" s="351"/>
      <c r="C6" s="352"/>
      <c r="D6" s="357"/>
      <c r="E6" s="358"/>
      <c r="F6" s="349"/>
      <c r="G6" s="350"/>
      <c r="H6" s="351"/>
      <c r="I6" s="352"/>
      <c r="J6" s="351"/>
      <c r="K6" s="352"/>
    </row>
    <row r="7" spans="1:11" ht="26.25" customHeight="1">
      <c r="A7" s="344"/>
      <c r="B7" s="240" t="s">
        <v>17</v>
      </c>
      <c r="C7" s="47" t="s">
        <v>223</v>
      </c>
      <c r="D7" s="240" t="s">
        <v>17</v>
      </c>
      <c r="E7" s="47" t="s">
        <v>223</v>
      </c>
      <c r="F7" s="47" t="s">
        <v>17</v>
      </c>
      <c r="G7" s="47" t="s">
        <v>223</v>
      </c>
      <c r="H7" s="240" t="s">
        <v>17</v>
      </c>
      <c r="I7" s="47" t="s">
        <v>223</v>
      </c>
      <c r="J7" s="240" t="s">
        <v>17</v>
      </c>
      <c r="K7" s="47" t="s">
        <v>223</v>
      </c>
    </row>
    <row r="8" spans="1:19" ht="20.25" customHeight="1">
      <c r="A8" s="31" t="s">
        <v>3</v>
      </c>
      <c r="B8" s="239">
        <v>32</v>
      </c>
      <c r="C8" s="130">
        <v>10</v>
      </c>
      <c r="D8" s="239">
        <v>2</v>
      </c>
      <c r="E8" s="125">
        <v>5</v>
      </c>
      <c r="F8" s="239">
        <v>1</v>
      </c>
      <c r="G8" s="125">
        <v>4</v>
      </c>
      <c r="H8" s="239">
        <v>1</v>
      </c>
      <c r="I8" s="125">
        <v>5</v>
      </c>
      <c r="J8" s="239">
        <v>1</v>
      </c>
      <c r="K8" s="125">
        <v>1</v>
      </c>
      <c r="M8" s="126" t="s">
        <v>200</v>
      </c>
      <c r="N8" s="126"/>
      <c r="O8" s="126"/>
      <c r="P8" s="126"/>
      <c r="Q8" s="126"/>
      <c r="R8" s="126"/>
      <c r="S8" s="126"/>
    </row>
    <row r="9" spans="1:11" ht="15.75" customHeight="1">
      <c r="A9" s="31" t="s">
        <v>5</v>
      </c>
      <c r="B9" s="239">
        <v>6</v>
      </c>
      <c r="C9" s="130">
        <v>5</v>
      </c>
      <c r="D9" s="239">
        <v>1</v>
      </c>
      <c r="E9" s="125">
        <v>1</v>
      </c>
      <c r="F9" s="239">
        <v>1</v>
      </c>
      <c r="G9" s="125">
        <v>0</v>
      </c>
      <c r="H9" s="239">
        <v>1</v>
      </c>
      <c r="I9" s="125">
        <v>1</v>
      </c>
      <c r="J9" s="239">
        <v>0</v>
      </c>
      <c r="K9" s="125">
        <v>0</v>
      </c>
    </row>
    <row r="10" spans="1:11" ht="15.75" customHeight="1">
      <c r="A10" s="31" t="s">
        <v>6</v>
      </c>
      <c r="B10" s="239">
        <v>7</v>
      </c>
      <c r="C10" s="130">
        <v>5</v>
      </c>
      <c r="D10" s="239">
        <v>1</v>
      </c>
      <c r="E10" s="125">
        <v>0</v>
      </c>
      <c r="F10" s="239">
        <v>0</v>
      </c>
      <c r="G10" s="125">
        <v>0</v>
      </c>
      <c r="H10" s="239">
        <v>1</v>
      </c>
      <c r="I10" s="125">
        <v>0</v>
      </c>
      <c r="J10" s="239">
        <v>1</v>
      </c>
      <c r="K10" s="125">
        <v>0</v>
      </c>
    </row>
    <row r="11" spans="1:11" ht="17.25" customHeight="1">
      <c r="A11" s="31" t="s">
        <v>7</v>
      </c>
      <c r="B11" s="239">
        <v>14</v>
      </c>
      <c r="C11" s="130">
        <v>6</v>
      </c>
      <c r="D11" s="239">
        <v>0</v>
      </c>
      <c r="E11" s="125">
        <v>0</v>
      </c>
      <c r="F11" s="239">
        <v>0</v>
      </c>
      <c r="G11" s="125">
        <v>0</v>
      </c>
      <c r="H11" s="239">
        <v>0</v>
      </c>
      <c r="I11" s="125">
        <v>0</v>
      </c>
      <c r="J11" s="239">
        <v>0</v>
      </c>
      <c r="K11" s="125">
        <v>0</v>
      </c>
    </row>
    <row r="12" spans="1:11" ht="18" customHeight="1">
      <c r="A12" s="31" t="s">
        <v>8</v>
      </c>
      <c r="B12" s="239">
        <v>8</v>
      </c>
      <c r="C12" s="130">
        <v>7</v>
      </c>
      <c r="D12" s="239">
        <v>2</v>
      </c>
      <c r="E12" s="125">
        <v>0</v>
      </c>
      <c r="F12" s="239">
        <v>1</v>
      </c>
      <c r="G12" s="125">
        <v>0</v>
      </c>
      <c r="H12" s="239">
        <v>2</v>
      </c>
      <c r="I12" s="125">
        <v>0</v>
      </c>
      <c r="J12" s="239">
        <v>0</v>
      </c>
      <c r="K12" s="125">
        <v>0</v>
      </c>
    </row>
    <row r="13" spans="1:11" ht="18" customHeight="1">
      <c r="A13" s="31" t="s">
        <v>9</v>
      </c>
      <c r="B13" s="239">
        <v>6</v>
      </c>
      <c r="C13" s="130">
        <v>6</v>
      </c>
      <c r="D13" s="239">
        <v>0</v>
      </c>
      <c r="E13" s="130">
        <v>0</v>
      </c>
      <c r="F13" s="239">
        <v>0</v>
      </c>
      <c r="G13" s="130">
        <v>0</v>
      </c>
      <c r="H13" s="239">
        <v>0</v>
      </c>
      <c r="I13" s="130">
        <v>0</v>
      </c>
      <c r="J13" s="239">
        <v>0</v>
      </c>
      <c r="K13" s="130">
        <v>0</v>
      </c>
    </row>
    <row r="14" spans="1:11" ht="16.5" customHeight="1">
      <c r="A14" s="31" t="s">
        <v>10</v>
      </c>
      <c r="B14" s="239">
        <v>21</v>
      </c>
      <c r="C14" s="130">
        <v>12</v>
      </c>
      <c r="D14" s="239">
        <v>2</v>
      </c>
      <c r="E14" s="125">
        <v>1</v>
      </c>
      <c r="F14" s="239">
        <v>0</v>
      </c>
      <c r="G14" s="125">
        <v>1</v>
      </c>
      <c r="H14" s="239">
        <v>2</v>
      </c>
      <c r="I14" s="125">
        <v>1</v>
      </c>
      <c r="J14" s="239">
        <v>0</v>
      </c>
      <c r="K14" s="125">
        <v>0</v>
      </c>
    </row>
    <row r="15" spans="1:11" ht="18.75" customHeight="1">
      <c r="A15" s="31" t="s">
        <v>11</v>
      </c>
      <c r="B15" s="239">
        <v>3</v>
      </c>
      <c r="C15" s="130">
        <v>7</v>
      </c>
      <c r="D15" s="239">
        <v>1</v>
      </c>
      <c r="E15" s="125">
        <v>0</v>
      </c>
      <c r="F15" s="239">
        <v>1</v>
      </c>
      <c r="G15" s="125">
        <v>0</v>
      </c>
      <c r="H15" s="239">
        <v>1</v>
      </c>
      <c r="I15" s="125">
        <v>0</v>
      </c>
      <c r="J15" s="239">
        <v>1</v>
      </c>
      <c r="K15" s="125">
        <v>0</v>
      </c>
    </row>
    <row r="16" spans="1:11" ht="18" customHeight="1">
      <c r="A16" s="31" t="s">
        <v>12</v>
      </c>
      <c r="B16" s="239">
        <v>4</v>
      </c>
      <c r="C16" s="130">
        <v>12</v>
      </c>
      <c r="D16" s="239">
        <v>0</v>
      </c>
      <c r="E16" s="125">
        <v>0</v>
      </c>
      <c r="F16" s="239">
        <v>0</v>
      </c>
      <c r="G16" s="125">
        <v>0</v>
      </c>
      <c r="H16" s="239">
        <v>0</v>
      </c>
      <c r="I16" s="125">
        <v>0</v>
      </c>
      <c r="J16" s="239">
        <v>0</v>
      </c>
      <c r="K16" s="125">
        <v>0</v>
      </c>
    </row>
    <row r="17" spans="1:11" ht="15.75" customHeight="1">
      <c r="A17" s="31" t="s">
        <v>13</v>
      </c>
      <c r="B17" s="239">
        <v>5</v>
      </c>
      <c r="C17" s="48">
        <v>4</v>
      </c>
      <c r="D17" s="239">
        <v>2</v>
      </c>
      <c r="E17" s="125">
        <v>6</v>
      </c>
      <c r="F17" s="239">
        <v>1</v>
      </c>
      <c r="G17" s="125">
        <v>0</v>
      </c>
      <c r="H17" s="239">
        <v>2</v>
      </c>
      <c r="I17" s="125">
        <v>6</v>
      </c>
      <c r="J17" s="239">
        <v>1</v>
      </c>
      <c r="K17" s="125">
        <v>0</v>
      </c>
    </row>
    <row r="18" spans="1:11" ht="15">
      <c r="A18" s="31" t="s">
        <v>14</v>
      </c>
      <c r="B18" s="239">
        <v>6</v>
      </c>
      <c r="C18" s="130">
        <v>17</v>
      </c>
      <c r="D18" s="239">
        <v>2</v>
      </c>
      <c r="E18" s="125">
        <v>0</v>
      </c>
      <c r="F18" s="239">
        <v>0</v>
      </c>
      <c r="G18" s="125">
        <v>0</v>
      </c>
      <c r="H18" s="239">
        <v>2</v>
      </c>
      <c r="I18" s="125">
        <v>0</v>
      </c>
      <c r="J18" s="239">
        <v>1</v>
      </c>
      <c r="K18" s="125">
        <v>0</v>
      </c>
    </row>
    <row r="19" spans="1:11" ht="15">
      <c r="A19" s="31" t="s">
        <v>15</v>
      </c>
      <c r="B19" s="239">
        <v>13</v>
      </c>
      <c r="C19" s="130">
        <v>11</v>
      </c>
      <c r="D19" s="239">
        <v>0</v>
      </c>
      <c r="E19" s="125">
        <v>0</v>
      </c>
      <c r="F19" s="239">
        <v>0</v>
      </c>
      <c r="G19" s="125">
        <v>0</v>
      </c>
      <c r="H19" s="239">
        <v>0</v>
      </c>
      <c r="I19" s="125">
        <v>0</v>
      </c>
      <c r="J19" s="239">
        <v>0</v>
      </c>
      <c r="K19" s="125">
        <v>0</v>
      </c>
    </row>
    <row r="20" spans="1:11" ht="14.25">
      <c r="A20" s="287" t="s">
        <v>219</v>
      </c>
      <c r="B20" s="281">
        <v>28</v>
      </c>
      <c r="C20" s="283">
        <v>29</v>
      </c>
      <c r="D20" s="281">
        <f aca="true" t="shared" si="0" ref="D20:K20">SUM(D8:D19)</f>
        <v>13</v>
      </c>
      <c r="E20" s="282">
        <f t="shared" si="0"/>
        <v>13</v>
      </c>
      <c r="F20" s="281">
        <f t="shared" si="0"/>
        <v>5</v>
      </c>
      <c r="G20" s="282">
        <f t="shared" si="0"/>
        <v>5</v>
      </c>
      <c r="H20" s="281">
        <f t="shared" si="0"/>
        <v>12</v>
      </c>
      <c r="I20" s="282">
        <f t="shared" si="0"/>
        <v>13</v>
      </c>
      <c r="J20" s="281">
        <f t="shared" si="0"/>
        <v>5</v>
      </c>
      <c r="K20" s="282">
        <f t="shared" si="0"/>
        <v>1</v>
      </c>
    </row>
    <row r="22" ht="36">
      <c r="A22" s="99" t="s">
        <v>220</v>
      </c>
    </row>
    <row r="23" ht="12.75">
      <c r="A23" t="s">
        <v>222</v>
      </c>
    </row>
    <row r="27" spans="1:32" ht="15">
      <c r="A27" s="337" t="s">
        <v>25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</row>
    <row r="30" ht="15">
      <c r="A30" s="6" t="s">
        <v>137</v>
      </c>
    </row>
  </sheetData>
  <sheetProtection/>
  <mergeCells count="10">
    <mergeCell ref="A1:K1"/>
    <mergeCell ref="A3:A7"/>
    <mergeCell ref="F3:K3"/>
    <mergeCell ref="A27:AF27"/>
    <mergeCell ref="A2:K2"/>
    <mergeCell ref="B3:C6"/>
    <mergeCell ref="D3:E6"/>
    <mergeCell ref="F4:G6"/>
    <mergeCell ref="H4:I6"/>
    <mergeCell ref="J4:K6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75" zoomScaleSheetLayoutView="75" zoomScalePageLayoutView="0" workbookViewId="0" topLeftCell="A1">
      <selection activeCell="S19" sqref="S19"/>
    </sheetView>
  </sheetViews>
  <sheetFormatPr defaultColWidth="9.00390625" defaultRowHeight="12.75"/>
  <cols>
    <col min="1" max="1" width="20.375" style="0" customWidth="1"/>
    <col min="2" max="2" width="7.25390625" style="0" customWidth="1"/>
    <col min="3" max="3" width="7.00390625" style="0" customWidth="1"/>
    <col min="4" max="5" width="7.375" style="0" customWidth="1"/>
    <col min="6" max="6" width="7.25390625" style="0" customWidth="1"/>
    <col min="7" max="7" width="7.125" style="0" customWidth="1"/>
    <col min="8" max="8" width="7.25390625" style="0" customWidth="1"/>
    <col min="9" max="9" width="7.125" style="0" customWidth="1"/>
    <col min="10" max="10" width="7.375" style="0" customWidth="1"/>
    <col min="11" max="12" width="7.25390625" style="0" customWidth="1"/>
    <col min="13" max="15" width="7.00390625" style="0" customWidth="1"/>
    <col min="16" max="16" width="6.875" style="0" customWidth="1"/>
    <col min="17" max="17" width="7.25390625" style="0" customWidth="1"/>
    <col min="18" max="18" width="7.00390625" style="0" customWidth="1"/>
    <col min="19" max="20" width="6.875" style="0" customWidth="1"/>
    <col min="21" max="22" width="6.75390625" style="0" customWidth="1"/>
    <col min="23" max="23" width="8.125" style="0" customWidth="1"/>
  </cols>
  <sheetData>
    <row r="1" spans="1:23" ht="12.75">
      <c r="A1" s="365" t="s">
        <v>56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3" ht="12.7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</row>
    <row r="3" spans="1:23" ht="18.75">
      <c r="A3" s="366" t="s">
        <v>57</v>
      </c>
      <c r="B3" s="366"/>
      <c r="C3" s="366"/>
      <c r="D3" s="366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</row>
    <row r="4" spans="1:23" ht="15">
      <c r="A4" s="368" t="s">
        <v>4</v>
      </c>
      <c r="B4" s="371" t="s">
        <v>58</v>
      </c>
      <c r="C4" s="371"/>
      <c r="D4" s="371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</row>
    <row r="5" spans="1:23" ht="12.75" customHeight="1">
      <c r="A5" s="369"/>
      <c r="B5" s="359" t="s">
        <v>59</v>
      </c>
      <c r="C5" s="360"/>
      <c r="D5" s="359" t="s">
        <v>60</v>
      </c>
      <c r="E5" s="360"/>
      <c r="F5" s="359" t="s">
        <v>61</v>
      </c>
      <c r="G5" s="360"/>
      <c r="H5" s="359" t="s">
        <v>202</v>
      </c>
      <c r="I5" s="360"/>
      <c r="J5" s="359" t="s">
        <v>62</v>
      </c>
      <c r="K5" s="360"/>
      <c r="L5" s="359" t="s">
        <v>203</v>
      </c>
      <c r="M5" s="360"/>
      <c r="N5" s="359" t="s">
        <v>196</v>
      </c>
      <c r="O5" s="360"/>
      <c r="P5" s="359" t="s">
        <v>204</v>
      </c>
      <c r="Q5" s="360"/>
      <c r="R5" s="359" t="s">
        <v>63</v>
      </c>
      <c r="S5" s="360"/>
      <c r="T5" s="359" t="s">
        <v>206</v>
      </c>
      <c r="U5" s="360"/>
      <c r="V5" s="359" t="s">
        <v>205</v>
      </c>
      <c r="W5" s="360"/>
    </row>
    <row r="6" spans="1:23" ht="12.75">
      <c r="A6" s="369"/>
      <c r="B6" s="361"/>
      <c r="C6" s="362"/>
      <c r="D6" s="361"/>
      <c r="E6" s="362"/>
      <c r="F6" s="361"/>
      <c r="G6" s="362"/>
      <c r="H6" s="361"/>
      <c r="I6" s="362"/>
      <c r="J6" s="361"/>
      <c r="K6" s="362"/>
      <c r="L6" s="361"/>
      <c r="M6" s="362"/>
      <c r="N6" s="361"/>
      <c r="O6" s="362"/>
      <c r="P6" s="361"/>
      <c r="Q6" s="362"/>
      <c r="R6" s="361"/>
      <c r="S6" s="362"/>
      <c r="T6" s="361"/>
      <c r="U6" s="362"/>
      <c r="V6" s="361"/>
      <c r="W6" s="362"/>
    </row>
    <row r="7" spans="1:23" ht="30.75" customHeight="1">
      <c r="A7" s="369"/>
      <c r="B7" s="363"/>
      <c r="C7" s="364"/>
      <c r="D7" s="363"/>
      <c r="E7" s="364"/>
      <c r="F7" s="363"/>
      <c r="G7" s="364"/>
      <c r="H7" s="363"/>
      <c r="I7" s="364"/>
      <c r="J7" s="363"/>
      <c r="K7" s="364"/>
      <c r="L7" s="363"/>
      <c r="M7" s="364"/>
      <c r="N7" s="363"/>
      <c r="O7" s="364"/>
      <c r="P7" s="363"/>
      <c r="Q7" s="364"/>
      <c r="R7" s="363"/>
      <c r="S7" s="364"/>
      <c r="T7" s="363"/>
      <c r="U7" s="364"/>
      <c r="V7" s="363"/>
      <c r="W7" s="364"/>
    </row>
    <row r="8" spans="1:23" ht="12.75">
      <c r="A8" s="370"/>
      <c r="B8" s="194" t="s">
        <v>17</v>
      </c>
      <c r="C8" s="47" t="s">
        <v>223</v>
      </c>
      <c r="D8" s="194" t="s">
        <v>17</v>
      </c>
      <c r="E8" s="47" t="s">
        <v>223</v>
      </c>
      <c r="F8" s="240" t="s">
        <v>17</v>
      </c>
      <c r="G8" s="47" t="s">
        <v>223</v>
      </c>
      <c r="H8" s="194" t="s">
        <v>17</v>
      </c>
      <c r="I8" s="47" t="s">
        <v>223</v>
      </c>
      <c r="J8" s="194" t="s">
        <v>17</v>
      </c>
      <c r="K8" s="47" t="s">
        <v>223</v>
      </c>
      <c r="L8" s="194" t="s">
        <v>17</v>
      </c>
      <c r="M8" s="47" t="s">
        <v>223</v>
      </c>
      <c r="N8" s="194" t="s">
        <v>17</v>
      </c>
      <c r="O8" s="47" t="s">
        <v>223</v>
      </c>
      <c r="P8" s="194" t="s">
        <v>17</v>
      </c>
      <c r="Q8" s="47" t="s">
        <v>223</v>
      </c>
      <c r="R8" s="194" t="s">
        <v>17</v>
      </c>
      <c r="S8" s="47" t="s">
        <v>223</v>
      </c>
      <c r="T8" s="194" t="s">
        <v>17</v>
      </c>
      <c r="U8" s="47" t="s">
        <v>223</v>
      </c>
      <c r="V8" s="194" t="s">
        <v>17</v>
      </c>
      <c r="W8" s="47" t="s">
        <v>223</v>
      </c>
    </row>
    <row r="9" spans="1:26" ht="25.5" customHeight="1">
      <c r="A9" s="31" t="s">
        <v>3</v>
      </c>
      <c r="B9" s="241">
        <v>32</v>
      </c>
      <c r="C9" s="290">
        <v>38</v>
      </c>
      <c r="D9" s="291">
        <v>0</v>
      </c>
      <c r="E9" s="290">
        <v>0</v>
      </c>
      <c r="F9" s="241">
        <v>646</v>
      </c>
      <c r="G9" s="290">
        <v>626</v>
      </c>
      <c r="H9" s="241">
        <v>141</v>
      </c>
      <c r="I9" s="290">
        <v>299</v>
      </c>
      <c r="J9" s="241">
        <v>101</v>
      </c>
      <c r="K9" s="290">
        <v>18</v>
      </c>
      <c r="L9" s="241">
        <v>319</v>
      </c>
      <c r="M9" s="290">
        <v>250</v>
      </c>
      <c r="N9" s="241">
        <v>23</v>
      </c>
      <c r="O9" s="290">
        <v>30</v>
      </c>
      <c r="P9" s="241">
        <v>45</v>
      </c>
      <c r="Q9" s="290">
        <v>74</v>
      </c>
      <c r="R9" s="241">
        <v>18</v>
      </c>
      <c r="S9" s="290">
        <v>46</v>
      </c>
      <c r="T9" s="291">
        <v>0</v>
      </c>
      <c r="U9" s="290">
        <v>0</v>
      </c>
      <c r="V9" s="300">
        <f>B9+F9+H9+J9+L9+N9+P9+R9+T9</f>
        <v>1325</v>
      </c>
      <c r="W9" s="292">
        <f>C9+G9+I9+K9+M9+O9+Q9+S9</f>
        <v>1381</v>
      </c>
      <c r="Z9" t="s">
        <v>0</v>
      </c>
    </row>
    <row r="10" spans="1:23" ht="25.5" customHeight="1">
      <c r="A10" s="31" t="s">
        <v>5</v>
      </c>
      <c r="B10" s="241">
        <v>6</v>
      </c>
      <c r="C10" s="290">
        <v>5</v>
      </c>
      <c r="D10" s="291">
        <v>0</v>
      </c>
      <c r="E10" s="290">
        <v>0</v>
      </c>
      <c r="F10" s="241">
        <v>883</v>
      </c>
      <c r="G10" s="290">
        <v>653</v>
      </c>
      <c r="H10" s="241">
        <v>237</v>
      </c>
      <c r="I10" s="290">
        <v>341</v>
      </c>
      <c r="J10" s="241">
        <v>83</v>
      </c>
      <c r="K10" s="290">
        <v>71</v>
      </c>
      <c r="L10" s="241">
        <v>366</v>
      </c>
      <c r="M10" s="290">
        <v>134</v>
      </c>
      <c r="N10" s="244">
        <v>40</v>
      </c>
      <c r="O10" s="293">
        <v>16</v>
      </c>
      <c r="P10" s="241">
        <v>155</v>
      </c>
      <c r="Q10" s="290">
        <v>122</v>
      </c>
      <c r="R10" s="241">
        <v>34</v>
      </c>
      <c r="S10" s="290">
        <v>62</v>
      </c>
      <c r="T10" s="291">
        <v>0</v>
      </c>
      <c r="U10" s="290">
        <v>0</v>
      </c>
      <c r="V10" s="300">
        <f aca="true" t="shared" si="0" ref="V10:V20">B10+D10+F10+H10+J10+L10+N10+P10+R10+T10</f>
        <v>1804</v>
      </c>
      <c r="W10" s="292">
        <f>C10+E10+G10+I10+K10+M10+O10+Q10+S10</f>
        <v>1404</v>
      </c>
    </row>
    <row r="11" spans="1:23" ht="24" customHeight="1">
      <c r="A11" s="31" t="s">
        <v>6</v>
      </c>
      <c r="B11" s="241">
        <v>7</v>
      </c>
      <c r="C11" s="290">
        <v>5</v>
      </c>
      <c r="D11" s="291">
        <v>0</v>
      </c>
      <c r="E11" s="290">
        <v>0</v>
      </c>
      <c r="F11" s="241">
        <v>850</v>
      </c>
      <c r="G11" s="290">
        <v>448</v>
      </c>
      <c r="H11" s="241">
        <v>158</v>
      </c>
      <c r="I11" s="290">
        <v>329</v>
      </c>
      <c r="J11" s="241">
        <v>108</v>
      </c>
      <c r="K11" s="290">
        <v>71</v>
      </c>
      <c r="L11" s="241">
        <v>288</v>
      </c>
      <c r="M11" s="290">
        <v>134</v>
      </c>
      <c r="N11" s="241">
        <v>29</v>
      </c>
      <c r="O11" s="290">
        <v>30</v>
      </c>
      <c r="P11" s="241">
        <v>58</v>
      </c>
      <c r="Q11" s="290">
        <v>74</v>
      </c>
      <c r="R11" s="241">
        <v>123</v>
      </c>
      <c r="S11" s="290">
        <v>36</v>
      </c>
      <c r="T11" s="291">
        <v>0</v>
      </c>
      <c r="U11" s="290">
        <v>0</v>
      </c>
      <c r="V11" s="300">
        <f t="shared" si="0"/>
        <v>1621</v>
      </c>
      <c r="W11" s="292">
        <f aca="true" t="shared" si="1" ref="W11:W20">C11+E11+G11+I11+K11+M11+O11+Q11+S11+U11</f>
        <v>1127</v>
      </c>
    </row>
    <row r="12" spans="1:23" ht="21.75" customHeight="1">
      <c r="A12" s="31" t="s">
        <v>7</v>
      </c>
      <c r="B12" s="241">
        <v>14</v>
      </c>
      <c r="C12" s="290">
        <v>6</v>
      </c>
      <c r="D12" s="291">
        <v>0</v>
      </c>
      <c r="E12" s="290">
        <v>0</v>
      </c>
      <c r="F12" s="241">
        <v>707</v>
      </c>
      <c r="G12" s="290">
        <v>546</v>
      </c>
      <c r="H12" s="241">
        <v>478</v>
      </c>
      <c r="I12" s="290">
        <v>668</v>
      </c>
      <c r="J12" s="241">
        <v>250</v>
      </c>
      <c r="K12" s="290">
        <v>114</v>
      </c>
      <c r="L12" s="241">
        <v>547</v>
      </c>
      <c r="M12" s="290">
        <v>168</v>
      </c>
      <c r="N12" s="241">
        <v>23</v>
      </c>
      <c r="O12" s="290">
        <v>39</v>
      </c>
      <c r="P12" s="241">
        <v>124</v>
      </c>
      <c r="Q12" s="290">
        <v>180</v>
      </c>
      <c r="R12" s="241">
        <v>112</v>
      </c>
      <c r="S12" s="290">
        <v>94</v>
      </c>
      <c r="T12" s="291">
        <v>0</v>
      </c>
      <c r="U12" s="290">
        <v>0</v>
      </c>
      <c r="V12" s="300">
        <f t="shared" si="0"/>
        <v>2255</v>
      </c>
      <c r="W12" s="292">
        <f t="shared" si="1"/>
        <v>1815</v>
      </c>
    </row>
    <row r="13" spans="1:23" ht="18" customHeight="1">
      <c r="A13" s="31" t="s">
        <v>8</v>
      </c>
      <c r="B13" s="242">
        <v>8</v>
      </c>
      <c r="C13" s="294">
        <v>7</v>
      </c>
      <c r="D13" s="291">
        <v>0</v>
      </c>
      <c r="E13" s="290">
        <v>0</v>
      </c>
      <c r="F13" s="242">
        <v>905</v>
      </c>
      <c r="G13" s="294">
        <v>409</v>
      </c>
      <c r="H13" s="241">
        <v>185</v>
      </c>
      <c r="I13" s="290">
        <v>280</v>
      </c>
      <c r="J13" s="241">
        <v>84</v>
      </c>
      <c r="K13" s="290">
        <v>289</v>
      </c>
      <c r="L13" s="242">
        <v>474</v>
      </c>
      <c r="M13" s="294">
        <v>242</v>
      </c>
      <c r="N13" s="241">
        <v>16</v>
      </c>
      <c r="O13" s="290">
        <v>12</v>
      </c>
      <c r="P13" s="242">
        <v>98</v>
      </c>
      <c r="Q13" s="294">
        <v>174</v>
      </c>
      <c r="R13" s="242">
        <v>154</v>
      </c>
      <c r="S13" s="294">
        <v>91</v>
      </c>
      <c r="T13" s="291">
        <v>0</v>
      </c>
      <c r="U13" s="290">
        <v>0</v>
      </c>
      <c r="V13" s="304">
        <f t="shared" si="0"/>
        <v>1924</v>
      </c>
      <c r="W13" s="295">
        <f t="shared" si="1"/>
        <v>1504</v>
      </c>
    </row>
    <row r="14" spans="1:23" ht="21" customHeight="1">
      <c r="A14" s="31" t="s">
        <v>9</v>
      </c>
      <c r="B14" s="241">
        <v>6</v>
      </c>
      <c r="C14" s="290">
        <v>6</v>
      </c>
      <c r="D14" s="291">
        <v>0</v>
      </c>
      <c r="E14" s="290">
        <v>0</v>
      </c>
      <c r="F14" s="241">
        <v>577</v>
      </c>
      <c r="G14" s="290">
        <v>552</v>
      </c>
      <c r="H14" s="241">
        <v>138</v>
      </c>
      <c r="I14" s="290">
        <v>271</v>
      </c>
      <c r="J14" s="241">
        <v>130</v>
      </c>
      <c r="K14" s="290">
        <v>65</v>
      </c>
      <c r="L14" s="241">
        <v>245</v>
      </c>
      <c r="M14" s="290">
        <v>99</v>
      </c>
      <c r="N14" s="241">
        <v>14</v>
      </c>
      <c r="O14" s="290">
        <v>13</v>
      </c>
      <c r="P14" s="241">
        <v>58</v>
      </c>
      <c r="Q14" s="290">
        <v>131</v>
      </c>
      <c r="R14" s="241">
        <v>186</v>
      </c>
      <c r="S14" s="290">
        <v>109</v>
      </c>
      <c r="T14" s="291">
        <v>0</v>
      </c>
      <c r="U14" s="290">
        <v>0</v>
      </c>
      <c r="V14" s="300">
        <f t="shared" si="0"/>
        <v>1354</v>
      </c>
      <c r="W14" s="292">
        <f t="shared" si="1"/>
        <v>1246</v>
      </c>
    </row>
    <row r="15" spans="1:23" ht="18" customHeight="1">
      <c r="A15" s="31" t="s">
        <v>10</v>
      </c>
      <c r="B15" s="241">
        <v>21</v>
      </c>
      <c r="C15" s="290">
        <v>12</v>
      </c>
      <c r="D15" s="291">
        <v>0</v>
      </c>
      <c r="E15" s="290">
        <v>0</v>
      </c>
      <c r="F15" s="241">
        <v>540</v>
      </c>
      <c r="G15" s="290">
        <v>573</v>
      </c>
      <c r="H15" s="241">
        <v>208</v>
      </c>
      <c r="I15" s="290">
        <v>275</v>
      </c>
      <c r="J15" s="241">
        <v>160</v>
      </c>
      <c r="K15" s="290">
        <v>40</v>
      </c>
      <c r="L15" s="241">
        <v>399</v>
      </c>
      <c r="M15" s="290">
        <v>127</v>
      </c>
      <c r="N15" s="241">
        <v>20</v>
      </c>
      <c r="O15" s="290">
        <v>85</v>
      </c>
      <c r="P15" s="241">
        <v>34</v>
      </c>
      <c r="Q15" s="290">
        <v>149</v>
      </c>
      <c r="R15" s="241">
        <v>33</v>
      </c>
      <c r="S15" s="290">
        <v>123</v>
      </c>
      <c r="T15" s="291">
        <v>0</v>
      </c>
      <c r="U15" s="290">
        <v>0</v>
      </c>
      <c r="V15" s="300">
        <f t="shared" si="0"/>
        <v>1415</v>
      </c>
      <c r="W15" s="292">
        <f t="shared" si="1"/>
        <v>1384</v>
      </c>
    </row>
    <row r="16" spans="1:23" ht="18.75" customHeight="1">
      <c r="A16" s="31" t="s">
        <v>11</v>
      </c>
      <c r="B16" s="241">
        <v>3</v>
      </c>
      <c r="C16" s="290">
        <v>7</v>
      </c>
      <c r="D16" s="291">
        <v>0</v>
      </c>
      <c r="E16" s="290">
        <v>0</v>
      </c>
      <c r="F16" s="241">
        <v>406</v>
      </c>
      <c r="G16" s="290">
        <v>739</v>
      </c>
      <c r="H16" s="241">
        <v>219</v>
      </c>
      <c r="I16" s="290">
        <v>105</v>
      </c>
      <c r="J16" s="241">
        <v>91</v>
      </c>
      <c r="K16" s="290">
        <v>32</v>
      </c>
      <c r="L16" s="241">
        <v>299</v>
      </c>
      <c r="M16" s="290">
        <v>174</v>
      </c>
      <c r="N16" s="241">
        <v>18</v>
      </c>
      <c r="O16" s="290">
        <v>65</v>
      </c>
      <c r="P16" s="241">
        <v>49</v>
      </c>
      <c r="Q16" s="290">
        <v>37</v>
      </c>
      <c r="R16" s="241">
        <v>34</v>
      </c>
      <c r="S16" s="290">
        <v>77</v>
      </c>
      <c r="T16" s="291">
        <v>0</v>
      </c>
      <c r="U16" s="290">
        <v>0</v>
      </c>
      <c r="V16" s="300">
        <f t="shared" si="0"/>
        <v>1119</v>
      </c>
      <c r="W16" s="292">
        <f t="shared" si="1"/>
        <v>1236</v>
      </c>
    </row>
    <row r="17" spans="1:23" ht="21.75" customHeight="1">
      <c r="A17" s="31" t="s">
        <v>12</v>
      </c>
      <c r="B17" s="241">
        <v>4</v>
      </c>
      <c r="C17" s="290">
        <v>12</v>
      </c>
      <c r="D17" s="291">
        <v>0</v>
      </c>
      <c r="E17" s="290">
        <v>0</v>
      </c>
      <c r="F17" s="241">
        <v>411</v>
      </c>
      <c r="G17" s="290">
        <v>685</v>
      </c>
      <c r="H17" s="241">
        <v>190</v>
      </c>
      <c r="I17" s="290">
        <v>289</v>
      </c>
      <c r="J17" s="241">
        <v>72</v>
      </c>
      <c r="K17" s="290">
        <v>53</v>
      </c>
      <c r="L17" s="241">
        <v>328</v>
      </c>
      <c r="M17" s="290">
        <v>156</v>
      </c>
      <c r="N17" s="241">
        <v>7</v>
      </c>
      <c r="O17" s="290">
        <v>92</v>
      </c>
      <c r="P17" s="241">
        <v>40</v>
      </c>
      <c r="Q17" s="290">
        <v>25</v>
      </c>
      <c r="R17" s="241">
        <v>32</v>
      </c>
      <c r="S17" s="290">
        <v>58</v>
      </c>
      <c r="T17" s="291">
        <v>0</v>
      </c>
      <c r="U17" s="290">
        <v>0</v>
      </c>
      <c r="V17" s="300">
        <f t="shared" si="0"/>
        <v>1084</v>
      </c>
      <c r="W17" s="292">
        <f t="shared" si="1"/>
        <v>1370</v>
      </c>
    </row>
    <row r="18" spans="1:23" ht="18.75" customHeight="1">
      <c r="A18" s="31" t="s">
        <v>13</v>
      </c>
      <c r="B18" s="245">
        <v>5</v>
      </c>
      <c r="C18" s="31">
        <v>4</v>
      </c>
      <c r="D18" s="296">
        <v>0</v>
      </c>
      <c r="E18" s="297">
        <v>0</v>
      </c>
      <c r="F18" s="245">
        <v>619</v>
      </c>
      <c r="G18" s="117">
        <v>782</v>
      </c>
      <c r="H18" s="245">
        <v>280</v>
      </c>
      <c r="I18" s="117">
        <v>413</v>
      </c>
      <c r="J18" s="245">
        <v>42</v>
      </c>
      <c r="K18" s="117">
        <v>111</v>
      </c>
      <c r="L18" s="245">
        <v>268</v>
      </c>
      <c r="M18" s="117">
        <v>216</v>
      </c>
      <c r="N18" s="245">
        <v>33</v>
      </c>
      <c r="O18" s="117">
        <v>102</v>
      </c>
      <c r="P18" s="245">
        <v>107</v>
      </c>
      <c r="Q18" s="117">
        <v>160</v>
      </c>
      <c r="R18" s="245">
        <v>46</v>
      </c>
      <c r="S18" s="117">
        <v>113</v>
      </c>
      <c r="T18" s="296">
        <v>0</v>
      </c>
      <c r="U18" s="117">
        <v>0</v>
      </c>
      <c r="V18" s="305">
        <f t="shared" si="0"/>
        <v>1400</v>
      </c>
      <c r="W18" s="287">
        <f t="shared" si="1"/>
        <v>1901</v>
      </c>
    </row>
    <row r="19" spans="1:23" ht="21.75" customHeight="1">
      <c r="A19" s="31" t="s">
        <v>14</v>
      </c>
      <c r="B19" s="243">
        <v>6</v>
      </c>
      <c r="C19" s="297">
        <v>17</v>
      </c>
      <c r="D19" s="298">
        <v>0</v>
      </c>
      <c r="E19" s="299">
        <v>0</v>
      </c>
      <c r="F19" s="243">
        <v>698</v>
      </c>
      <c r="G19" s="299">
        <v>790</v>
      </c>
      <c r="H19" s="243">
        <v>229</v>
      </c>
      <c r="I19" s="299">
        <v>261</v>
      </c>
      <c r="J19" s="243">
        <v>125</v>
      </c>
      <c r="K19" s="299">
        <v>93</v>
      </c>
      <c r="L19" s="243">
        <v>324</v>
      </c>
      <c r="M19" s="299">
        <v>216</v>
      </c>
      <c r="N19" s="243">
        <v>22</v>
      </c>
      <c r="O19" s="299">
        <v>127</v>
      </c>
      <c r="P19" s="243">
        <v>134</v>
      </c>
      <c r="Q19" s="299">
        <v>205</v>
      </c>
      <c r="R19" s="243">
        <v>73</v>
      </c>
      <c r="S19" s="299">
        <v>74</v>
      </c>
      <c r="T19" s="298">
        <v>0</v>
      </c>
      <c r="U19" s="299">
        <v>0</v>
      </c>
      <c r="V19" s="306">
        <f t="shared" si="0"/>
        <v>1611</v>
      </c>
      <c r="W19" s="307">
        <f t="shared" si="1"/>
        <v>1783</v>
      </c>
    </row>
    <row r="20" spans="1:23" ht="21" customHeight="1">
      <c r="A20" s="31" t="s">
        <v>15</v>
      </c>
      <c r="B20" s="245">
        <v>13</v>
      </c>
      <c r="C20" s="297">
        <v>11</v>
      </c>
      <c r="D20" s="296">
        <v>0</v>
      </c>
      <c r="E20" s="297">
        <v>0</v>
      </c>
      <c r="F20" s="245">
        <v>512</v>
      </c>
      <c r="G20" s="117">
        <v>977</v>
      </c>
      <c r="H20" s="245">
        <v>239</v>
      </c>
      <c r="I20" s="117">
        <v>161</v>
      </c>
      <c r="J20" s="245">
        <v>146</v>
      </c>
      <c r="K20" s="117">
        <v>102</v>
      </c>
      <c r="L20" s="245">
        <v>223</v>
      </c>
      <c r="M20" s="117">
        <v>215</v>
      </c>
      <c r="N20" s="245">
        <v>15</v>
      </c>
      <c r="O20" s="117">
        <v>148</v>
      </c>
      <c r="P20" s="245">
        <v>85</v>
      </c>
      <c r="Q20" s="117">
        <v>283</v>
      </c>
      <c r="R20" s="245">
        <v>39</v>
      </c>
      <c r="S20" s="117">
        <v>85</v>
      </c>
      <c r="T20" s="296">
        <v>0</v>
      </c>
      <c r="U20" s="117">
        <v>0</v>
      </c>
      <c r="V20" s="305">
        <f t="shared" si="0"/>
        <v>1272</v>
      </c>
      <c r="W20" s="287">
        <f t="shared" si="1"/>
        <v>1982</v>
      </c>
    </row>
    <row r="21" spans="1:23" ht="14.25">
      <c r="A21" s="146" t="s">
        <v>18</v>
      </c>
      <c r="B21" s="300">
        <f>SUM(B9:B20)</f>
        <v>125</v>
      </c>
      <c r="C21" s="301">
        <f>SUM(C9:C20)</f>
        <v>130</v>
      </c>
      <c r="D21" s="300">
        <f>SUM(D9:D20)</f>
        <v>0</v>
      </c>
      <c r="E21" s="302">
        <v>0</v>
      </c>
      <c r="F21" s="303">
        <f aca="true" t="shared" si="2" ref="F21:T21">SUM(F9:F20)</f>
        <v>7754</v>
      </c>
      <c r="G21" s="301">
        <f t="shared" si="2"/>
        <v>7780</v>
      </c>
      <c r="H21" s="300">
        <f t="shared" si="2"/>
        <v>2702</v>
      </c>
      <c r="I21" s="301">
        <f t="shared" si="2"/>
        <v>3692</v>
      </c>
      <c r="J21" s="300">
        <f t="shared" si="2"/>
        <v>1392</v>
      </c>
      <c r="K21" s="301">
        <f t="shared" si="2"/>
        <v>1059</v>
      </c>
      <c r="L21" s="300">
        <f>SUM(L9:L20)</f>
        <v>4080</v>
      </c>
      <c r="M21" s="301">
        <f>SUM(M9:M20)</f>
        <v>2131</v>
      </c>
      <c r="N21" s="300">
        <f t="shared" si="2"/>
        <v>260</v>
      </c>
      <c r="O21" s="301">
        <f t="shared" si="2"/>
        <v>759</v>
      </c>
      <c r="P21" s="300">
        <f t="shared" si="2"/>
        <v>987</v>
      </c>
      <c r="Q21" s="301">
        <f t="shared" si="2"/>
        <v>1614</v>
      </c>
      <c r="R21" s="300">
        <f t="shared" si="2"/>
        <v>884</v>
      </c>
      <c r="S21" s="301">
        <f t="shared" si="2"/>
        <v>968</v>
      </c>
      <c r="T21" s="300">
        <f t="shared" si="2"/>
        <v>0</v>
      </c>
      <c r="U21" s="301">
        <f>SUM(U9:U17)</f>
        <v>0</v>
      </c>
      <c r="V21" s="300">
        <f>SUM(V9:V20)</f>
        <v>18184</v>
      </c>
      <c r="W21" s="292">
        <f>SUM(W9:W20)</f>
        <v>18133</v>
      </c>
    </row>
    <row r="23" ht="12.75" hidden="1"/>
    <row r="24" ht="12.75" hidden="1"/>
    <row r="25" ht="12.75" hidden="1"/>
    <row r="26" spans="1:23" ht="15">
      <c r="A26" s="337" t="s">
        <v>16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</row>
    <row r="27" spans="1:4" ht="15.75">
      <c r="A27" s="3" t="s">
        <v>48</v>
      </c>
      <c r="B27" s="3"/>
      <c r="C27" s="3"/>
      <c r="D27" s="3"/>
    </row>
  </sheetData>
  <sheetProtection/>
  <mergeCells count="16">
    <mergeCell ref="A1:W2"/>
    <mergeCell ref="A3:W3"/>
    <mergeCell ref="A4:A8"/>
    <mergeCell ref="B4:W4"/>
    <mergeCell ref="T5:U7"/>
    <mergeCell ref="V5:W7"/>
    <mergeCell ref="A26:W26"/>
    <mergeCell ref="B5:C7"/>
    <mergeCell ref="D5:E7"/>
    <mergeCell ref="F5:G7"/>
    <mergeCell ref="H5:I7"/>
    <mergeCell ref="J5:K7"/>
    <mergeCell ref="L5:M7"/>
    <mergeCell ref="N5:O7"/>
    <mergeCell ref="P5:Q7"/>
    <mergeCell ref="R5:S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"/>
  <sheetViews>
    <sheetView view="pageBreakPreview" zoomScale="60" zoomScalePageLayoutView="0" workbookViewId="0" topLeftCell="A1">
      <selection activeCell="E17" sqref="E17"/>
    </sheetView>
  </sheetViews>
  <sheetFormatPr defaultColWidth="9.00390625" defaultRowHeight="12.75"/>
  <cols>
    <col min="1" max="1" width="81.875" style="0" customWidth="1"/>
    <col min="2" max="2" width="12.375" style="0" customWidth="1"/>
    <col min="3" max="3" width="11.75390625" style="0" customWidth="1"/>
    <col min="4" max="4" width="12.125" style="0" customWidth="1"/>
    <col min="5" max="6" width="11.00390625" style="0" customWidth="1"/>
    <col min="7" max="7" width="11.75390625" style="0" customWidth="1"/>
    <col min="8" max="8" width="10.625" style="0" customWidth="1"/>
    <col min="9" max="10" width="10.75390625" style="0" customWidth="1"/>
    <col min="11" max="12" width="10.25390625" style="0" customWidth="1"/>
    <col min="13" max="13" width="10.125" style="0" customWidth="1"/>
    <col min="14" max="14" width="9.875" style="0" customWidth="1"/>
    <col min="15" max="15" width="11.375" style="0" customWidth="1"/>
  </cols>
  <sheetData>
    <row r="1" spans="1:15" ht="18.75">
      <c r="A1" s="375" t="s">
        <v>138</v>
      </c>
      <c r="B1" s="375"/>
      <c r="C1" s="375"/>
      <c r="D1" s="375"/>
      <c r="E1" s="375"/>
      <c r="F1" s="375"/>
      <c r="G1" s="375"/>
      <c r="H1" s="8"/>
      <c r="I1" s="8"/>
      <c r="J1" s="8"/>
      <c r="K1" s="8"/>
      <c r="L1" s="8"/>
      <c r="M1" s="8"/>
      <c r="N1" s="8"/>
      <c r="O1" s="8"/>
    </row>
    <row r="2" spans="1:15" ht="18.75">
      <c r="A2" s="375" t="s">
        <v>27</v>
      </c>
      <c r="B2" s="375"/>
      <c r="C2" s="375"/>
      <c r="D2" s="375"/>
      <c r="E2" s="375"/>
      <c r="F2" s="375"/>
      <c r="G2" s="375"/>
      <c r="H2" s="8"/>
      <c r="I2" s="8"/>
      <c r="J2" s="8"/>
      <c r="K2" s="8"/>
      <c r="L2" s="8"/>
      <c r="M2" s="8"/>
      <c r="N2" s="8"/>
      <c r="O2" s="8"/>
    </row>
    <row r="3" ht="18.75">
      <c r="A3" s="7"/>
    </row>
    <row r="4" spans="1:15" ht="24" customHeight="1">
      <c r="A4" s="373" t="s">
        <v>66</v>
      </c>
      <c r="B4" s="312" t="s">
        <v>28</v>
      </c>
      <c r="C4" s="312"/>
      <c r="D4" s="312" t="s">
        <v>29</v>
      </c>
      <c r="E4" s="312"/>
      <c r="F4" s="312" t="s">
        <v>30</v>
      </c>
      <c r="G4" s="312"/>
      <c r="H4" s="24"/>
      <c r="I4" s="24"/>
      <c r="J4" s="24"/>
      <c r="K4" s="24"/>
      <c r="L4" s="24"/>
      <c r="M4" s="24"/>
      <c r="N4" s="24"/>
      <c r="O4" s="24"/>
    </row>
    <row r="5" spans="1:15" ht="24.75" customHeight="1">
      <c r="A5" s="374"/>
      <c r="B5" s="198" t="s">
        <v>19</v>
      </c>
      <c r="C5" s="11" t="s">
        <v>223</v>
      </c>
      <c r="D5" s="198" t="s">
        <v>19</v>
      </c>
      <c r="E5" s="11" t="s">
        <v>223</v>
      </c>
      <c r="F5" s="198" t="s">
        <v>19</v>
      </c>
      <c r="G5" s="11" t="s">
        <v>223</v>
      </c>
      <c r="H5" s="51"/>
      <c r="I5" s="51"/>
      <c r="J5" s="51"/>
      <c r="K5" s="51"/>
      <c r="L5" s="51"/>
      <c r="M5" s="51"/>
      <c r="N5" s="51"/>
      <c r="O5" s="51"/>
    </row>
    <row r="6" spans="1:7" ht="18" customHeight="1" hidden="1">
      <c r="A6" s="374"/>
      <c r="B6" s="196"/>
      <c r="C6" s="122"/>
      <c r="D6" s="196"/>
      <c r="E6" s="122"/>
      <c r="F6" s="196"/>
      <c r="G6" s="122"/>
    </row>
    <row r="7" spans="1:18" ht="20.25" customHeight="1">
      <c r="A7" s="40" t="s">
        <v>226</v>
      </c>
      <c r="B7" s="131">
        <v>4</v>
      </c>
      <c r="C7" s="130">
        <v>2</v>
      </c>
      <c r="D7" s="131">
        <v>2</v>
      </c>
      <c r="E7" s="130">
        <v>1</v>
      </c>
      <c r="F7" s="131">
        <v>0</v>
      </c>
      <c r="G7" s="125">
        <v>0</v>
      </c>
      <c r="P7" s="28"/>
      <c r="Q7" s="28"/>
      <c r="R7" s="28"/>
    </row>
    <row r="8" spans="1:18" ht="21" customHeight="1">
      <c r="A8" s="10" t="s">
        <v>18</v>
      </c>
      <c r="B8" s="131">
        <v>4</v>
      </c>
      <c r="C8" s="130">
        <v>2</v>
      </c>
      <c r="D8" s="131">
        <v>2</v>
      </c>
      <c r="E8" s="130">
        <v>1</v>
      </c>
      <c r="F8" s="131">
        <v>0</v>
      </c>
      <c r="G8" s="125">
        <v>0</v>
      </c>
      <c r="P8" s="28"/>
      <c r="Q8" s="28"/>
      <c r="R8" s="28"/>
    </row>
    <row r="9" spans="1:18" ht="19.5" customHeight="1">
      <c r="A9" s="148"/>
      <c r="B9" s="149"/>
      <c r="C9" s="149"/>
      <c r="D9" s="149"/>
      <c r="E9" s="149"/>
      <c r="F9" s="149"/>
      <c r="G9" s="150"/>
      <c r="P9" s="28"/>
      <c r="Q9" s="28"/>
      <c r="R9" s="28"/>
    </row>
    <row r="10" spans="1:18" ht="18" customHeight="1">
      <c r="A10" s="148"/>
      <c r="B10" s="149"/>
      <c r="C10" s="149"/>
      <c r="D10" s="149"/>
      <c r="E10" s="149"/>
      <c r="F10" s="149"/>
      <c r="G10" s="150"/>
      <c r="P10" s="110"/>
      <c r="Q10" s="110"/>
      <c r="R10" s="28"/>
    </row>
    <row r="11" spans="1:18" ht="18" customHeight="1">
      <c r="A11" s="148"/>
      <c r="B11" s="149"/>
      <c r="C11" s="149"/>
      <c r="D11" s="149"/>
      <c r="E11" s="149"/>
      <c r="F11" s="149"/>
      <c r="G11" s="150"/>
      <c r="P11" s="28"/>
      <c r="Q11" s="28"/>
      <c r="R11" s="28"/>
    </row>
    <row r="12" spans="1:18" ht="19.5" customHeight="1">
      <c r="A12" s="50" t="s">
        <v>25</v>
      </c>
      <c r="B12" s="149"/>
      <c r="C12" s="149"/>
      <c r="D12" s="149"/>
      <c r="E12" s="149"/>
      <c r="F12" s="149"/>
      <c r="G12" s="150"/>
      <c r="P12" s="28"/>
      <c r="Q12" s="28"/>
      <c r="R12" s="28"/>
    </row>
    <row r="13" spans="2:18" ht="19.5" customHeight="1">
      <c r="B13" s="149"/>
      <c r="C13" s="149"/>
      <c r="D13" s="149"/>
      <c r="E13" s="149"/>
      <c r="F13" s="149"/>
      <c r="G13" s="150"/>
      <c r="P13" s="28"/>
      <c r="Q13" s="28"/>
      <c r="R13" s="28"/>
    </row>
    <row r="14" spans="1:18" ht="20.25" customHeight="1">
      <c r="A14" t="s">
        <v>142</v>
      </c>
      <c r="B14" s="149"/>
      <c r="C14" s="149"/>
      <c r="D14" s="149"/>
      <c r="E14" s="149"/>
      <c r="F14" s="149"/>
      <c r="G14" s="150"/>
      <c r="P14" s="28"/>
      <c r="Q14" s="28"/>
      <c r="R14" s="28"/>
    </row>
    <row r="15" spans="1:18" ht="21" customHeight="1">
      <c r="A15" s="148"/>
      <c r="B15" s="149"/>
      <c r="C15" s="149" t="s">
        <v>244</v>
      </c>
      <c r="D15" s="149"/>
      <c r="E15" s="149"/>
      <c r="F15" s="149"/>
      <c r="G15" s="150"/>
      <c r="P15" s="28"/>
      <c r="Q15" s="28"/>
      <c r="R15" s="28"/>
    </row>
    <row r="16" spans="3:18" ht="21.75" customHeight="1">
      <c r="C16" t="s">
        <v>245</v>
      </c>
      <c r="E16" t="s">
        <v>228</v>
      </c>
      <c r="P16" s="28"/>
      <c r="Q16" s="28"/>
      <c r="R16" s="28"/>
    </row>
    <row r="17" ht="30.75" customHeight="1">
      <c r="A17" s="132"/>
    </row>
    <row r="18" spans="1:31" ht="108" customHeight="1">
      <c r="A18" s="50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</sheetData>
  <sheetProtection/>
  <mergeCells count="6">
    <mergeCell ref="A4:A6"/>
    <mergeCell ref="A2:G2"/>
    <mergeCell ref="A1:G1"/>
    <mergeCell ref="B4:C4"/>
    <mergeCell ref="D4:E4"/>
    <mergeCell ref="F4:G4"/>
  </mergeCells>
  <printOptions/>
  <pageMargins left="0.32" right="0.22" top="0.27" bottom="0.36" header="0.65" footer="0.43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18"/>
  <sheetViews>
    <sheetView view="pageBreakPreview" zoomScale="60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62.00390625" style="0" customWidth="1"/>
    <col min="2" max="2" width="31.125" style="0" customWidth="1"/>
    <col min="3" max="3" width="32.625" style="28" customWidth="1"/>
    <col min="4" max="4" width="13.00390625" style="28" customWidth="1"/>
    <col min="5" max="5" width="10.00390625" style="0" customWidth="1"/>
    <col min="6" max="6" width="11.875" style="28" customWidth="1"/>
    <col min="7" max="7" width="10.625" style="0" customWidth="1"/>
    <col min="8" max="8" width="11.625" style="28" customWidth="1"/>
    <col min="9" max="9" width="10.125" style="0" customWidth="1"/>
    <col min="10" max="10" width="13.125" style="28" customWidth="1"/>
    <col min="11" max="12" width="12.00390625" style="0" customWidth="1"/>
    <col min="13" max="13" width="11.00390625" style="0" customWidth="1"/>
    <col min="14" max="14" width="13.25390625" style="0" bestFit="1" customWidth="1"/>
  </cols>
  <sheetData>
    <row r="1" spans="1:13" ht="20.25">
      <c r="A1" s="376" t="s">
        <v>139</v>
      </c>
      <c r="B1" s="376"/>
      <c r="C1" s="376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0.25">
      <c r="A2" s="377" t="s">
        <v>31</v>
      </c>
      <c r="B2" s="377"/>
      <c r="C2" s="37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" ht="20.25">
      <c r="A3" s="22"/>
      <c r="B3" s="22"/>
      <c r="C3" s="61"/>
    </row>
    <row r="4" spans="1:13" ht="35.25" customHeight="1">
      <c r="A4" s="378" t="s">
        <v>66</v>
      </c>
      <c r="B4" s="380" t="s">
        <v>36</v>
      </c>
      <c r="C4" s="381"/>
      <c r="K4" s="4"/>
      <c r="L4" s="45"/>
      <c r="M4" s="4"/>
    </row>
    <row r="5" spans="1:13" ht="35.25" customHeight="1">
      <c r="A5" s="379"/>
      <c r="B5" s="157" t="s">
        <v>19</v>
      </c>
      <c r="C5" s="134" t="s">
        <v>223</v>
      </c>
      <c r="K5" s="4"/>
      <c r="L5" s="45"/>
      <c r="M5" s="4"/>
    </row>
    <row r="6" spans="1:78" ht="24.75" customHeight="1">
      <c r="A6" s="133" t="s">
        <v>226</v>
      </c>
      <c r="B6" s="201">
        <v>0</v>
      </c>
      <c r="C6" s="127">
        <v>0</v>
      </c>
      <c r="D6" s="118"/>
      <c r="E6" s="4"/>
      <c r="F6" s="118"/>
      <c r="G6" s="4"/>
      <c r="H6" s="118"/>
      <c r="I6" s="4"/>
      <c r="J6" s="118"/>
      <c r="K6" s="4"/>
      <c r="L6" s="4"/>
      <c r="M6" s="4"/>
      <c r="N6" s="45"/>
      <c r="O6" s="9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15" ht="24.75" customHeight="1">
      <c r="A7" s="115" t="s">
        <v>18</v>
      </c>
      <c r="B7" s="202">
        <v>0</v>
      </c>
      <c r="C7" s="128">
        <v>0</v>
      </c>
      <c r="N7" s="45"/>
      <c r="O7" s="91"/>
    </row>
    <row r="8" spans="1:15" ht="18.75" customHeight="1">
      <c r="A8" s="5"/>
      <c r="B8" s="5"/>
      <c r="N8" s="45"/>
      <c r="O8" s="91"/>
    </row>
    <row r="9" spans="1:15" ht="21.75" customHeight="1">
      <c r="A9" s="50" t="s">
        <v>16</v>
      </c>
      <c r="B9" s="50"/>
      <c r="N9" s="45"/>
      <c r="O9" s="91"/>
    </row>
    <row r="10" spans="1:15" ht="22.5" customHeight="1">
      <c r="A10" s="114"/>
      <c r="B10" s="114"/>
      <c r="N10" s="45"/>
      <c r="O10" s="91"/>
    </row>
    <row r="11" spans="1:15" ht="19.5" customHeight="1">
      <c r="A11" s="1" t="s">
        <v>48</v>
      </c>
      <c r="B11" s="1"/>
      <c r="N11" s="45"/>
      <c r="O11" s="91"/>
    </row>
    <row r="12" spans="1:15" ht="21" customHeight="1">
      <c r="A12" s="3"/>
      <c r="B12" s="3"/>
      <c r="N12" s="45"/>
      <c r="O12" s="91"/>
    </row>
    <row r="13" spans="14:15" ht="24" customHeight="1">
      <c r="N13" s="45"/>
      <c r="O13" s="93"/>
    </row>
    <row r="14" spans="14:15" ht="24" customHeight="1">
      <c r="N14" s="45"/>
      <c r="O14" s="94"/>
    </row>
    <row r="15" spans="14:15" ht="24.75" customHeight="1">
      <c r="N15" s="45"/>
      <c r="O15" s="91"/>
    </row>
    <row r="17" spans="14:25" ht="14.25"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4:17" ht="27.75" customHeight="1">
      <c r="N18" s="46"/>
      <c r="O18" s="46"/>
      <c r="P18" s="46"/>
      <c r="Q18" s="46"/>
    </row>
    <row r="19" ht="26.25" customHeight="1"/>
  </sheetData>
  <sheetProtection/>
  <mergeCells count="4">
    <mergeCell ref="A1:C1"/>
    <mergeCell ref="A2:C2"/>
    <mergeCell ref="A4:A5"/>
    <mergeCell ref="B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80" zoomScaleSheetLayoutView="80" zoomScalePageLayoutView="0" workbookViewId="0" topLeftCell="A7">
      <selection activeCell="K20" sqref="K20:O20"/>
    </sheetView>
  </sheetViews>
  <sheetFormatPr defaultColWidth="9.00390625" defaultRowHeight="12.75"/>
  <cols>
    <col min="1" max="1" width="22.75390625" style="0" customWidth="1"/>
    <col min="2" max="2" width="8.75390625" style="0" customWidth="1"/>
    <col min="3" max="3" width="8.625" style="0" customWidth="1"/>
    <col min="4" max="4" width="8.875" style="0" customWidth="1"/>
    <col min="5" max="8" width="8.625" style="0" customWidth="1"/>
    <col min="9" max="9" width="8.25390625" style="0" customWidth="1"/>
    <col min="10" max="10" width="8.75390625" style="0" customWidth="1"/>
    <col min="11" max="11" width="8.625" style="0" customWidth="1"/>
    <col min="12" max="12" width="8.125" style="0" customWidth="1"/>
    <col min="13" max="13" width="8.25390625" style="0" customWidth="1"/>
    <col min="14" max="14" width="8.625" style="0" customWidth="1"/>
    <col min="15" max="15" width="8.25390625" style="0" customWidth="1"/>
  </cols>
  <sheetData>
    <row r="1" spans="1:15" ht="18.75">
      <c r="A1" s="365" t="s">
        <v>64</v>
      </c>
      <c r="B1" s="365"/>
      <c r="C1" s="365"/>
      <c r="D1" s="365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18.75">
      <c r="A2" s="383" t="s">
        <v>65</v>
      </c>
      <c r="B2" s="383"/>
      <c r="C2" s="383"/>
      <c r="D2" s="383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spans="1:15" ht="16.5" customHeight="1">
      <c r="A3" s="312" t="s">
        <v>4</v>
      </c>
      <c r="B3" s="312" t="s">
        <v>67</v>
      </c>
      <c r="C3" s="312"/>
      <c r="D3" s="312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33" customHeight="1">
      <c r="A4" s="312"/>
      <c r="B4" s="315" t="s">
        <v>68</v>
      </c>
      <c r="C4" s="316"/>
      <c r="D4" s="315" t="s">
        <v>69</v>
      </c>
      <c r="E4" s="316"/>
      <c r="F4" s="315" t="s">
        <v>70</v>
      </c>
      <c r="G4" s="316"/>
      <c r="H4" s="315" t="s">
        <v>71</v>
      </c>
      <c r="I4" s="316"/>
      <c r="J4" s="315" t="s">
        <v>72</v>
      </c>
      <c r="K4" s="316"/>
      <c r="L4" s="315" t="s">
        <v>73</v>
      </c>
      <c r="M4" s="316"/>
      <c r="N4" s="315" t="s">
        <v>74</v>
      </c>
      <c r="O4" s="316"/>
    </row>
    <row r="5" spans="1:15" ht="30.75" customHeight="1">
      <c r="A5" s="312"/>
      <c r="B5" s="157" t="s">
        <v>19</v>
      </c>
      <c r="C5" s="134" t="s">
        <v>224</v>
      </c>
      <c r="D5" s="157" t="s">
        <v>19</v>
      </c>
      <c r="E5" s="134" t="s">
        <v>224</v>
      </c>
      <c r="F5" s="157" t="s">
        <v>19</v>
      </c>
      <c r="G5" s="134" t="s">
        <v>224</v>
      </c>
      <c r="H5" s="157" t="s">
        <v>19</v>
      </c>
      <c r="I5" s="134" t="s">
        <v>224</v>
      </c>
      <c r="J5" s="157" t="s">
        <v>19</v>
      </c>
      <c r="K5" s="134" t="s">
        <v>224</v>
      </c>
      <c r="L5" s="157" t="s">
        <v>19</v>
      </c>
      <c r="M5" s="134" t="s">
        <v>224</v>
      </c>
      <c r="N5" s="157" t="s">
        <v>19</v>
      </c>
      <c r="O5" s="134" t="s">
        <v>224</v>
      </c>
    </row>
    <row r="6" spans="1:17" ht="24" customHeight="1">
      <c r="A6" s="31" t="s">
        <v>3</v>
      </c>
      <c r="B6" s="155">
        <v>0</v>
      </c>
      <c r="C6" s="31">
        <v>0</v>
      </c>
      <c r="D6" s="155">
        <v>0</v>
      </c>
      <c r="E6" s="31">
        <v>0</v>
      </c>
      <c r="F6" s="155">
        <v>0</v>
      </c>
      <c r="G6" s="31">
        <v>0</v>
      </c>
      <c r="H6" s="246">
        <v>0</v>
      </c>
      <c r="I6" s="31">
        <v>0</v>
      </c>
      <c r="J6" s="246">
        <v>2</v>
      </c>
      <c r="K6" s="31">
        <v>0</v>
      </c>
      <c r="L6" s="246">
        <v>0</v>
      </c>
      <c r="M6" s="31">
        <v>0</v>
      </c>
      <c r="N6" s="155">
        <f>SUM(B6,D6,F6,H6,J6,L6)</f>
        <v>2</v>
      </c>
      <c r="O6" s="31">
        <f>SUM(C6,E6,G6,I6,K6,M6)</f>
        <v>0</v>
      </c>
      <c r="P6" s="39"/>
      <c r="Q6" s="39"/>
    </row>
    <row r="7" spans="1:16" ht="19.5" customHeight="1">
      <c r="A7" s="31" t="s">
        <v>5</v>
      </c>
      <c r="B7" s="155">
        <v>0</v>
      </c>
      <c r="C7" s="31">
        <v>0</v>
      </c>
      <c r="D7" s="155">
        <v>0</v>
      </c>
      <c r="E7" s="31">
        <v>0</v>
      </c>
      <c r="F7" s="155">
        <v>0</v>
      </c>
      <c r="G7" s="31">
        <v>0</v>
      </c>
      <c r="H7" s="246">
        <v>0</v>
      </c>
      <c r="I7" s="31">
        <v>0</v>
      </c>
      <c r="J7" s="246">
        <v>0</v>
      </c>
      <c r="K7" s="31">
        <v>2</v>
      </c>
      <c r="L7" s="246">
        <v>0</v>
      </c>
      <c r="M7" s="31">
        <v>0</v>
      </c>
      <c r="N7" s="155">
        <f aca="true" t="shared" si="0" ref="N7:N17">SUM(B7,D7,F7,H7,J7,L7)</f>
        <v>0</v>
      </c>
      <c r="O7" s="31">
        <f aca="true" t="shared" si="1" ref="O7:O17">SUM(C7,E7,G7,I7,K7,M7)</f>
        <v>2</v>
      </c>
      <c r="P7" s="39"/>
    </row>
    <row r="8" spans="1:16" ht="21.75" customHeight="1">
      <c r="A8" s="31" t="s">
        <v>6</v>
      </c>
      <c r="B8" s="155">
        <v>0</v>
      </c>
      <c r="C8" s="31">
        <v>0</v>
      </c>
      <c r="D8" s="155">
        <v>0</v>
      </c>
      <c r="E8" s="31">
        <v>0</v>
      </c>
      <c r="F8" s="155">
        <v>0</v>
      </c>
      <c r="G8" s="31">
        <v>0</v>
      </c>
      <c r="H8" s="246">
        <v>0</v>
      </c>
      <c r="I8" s="31">
        <v>2</v>
      </c>
      <c r="J8" s="246">
        <v>0</v>
      </c>
      <c r="K8" s="31">
        <v>0</v>
      </c>
      <c r="L8" s="246">
        <v>0</v>
      </c>
      <c r="M8" s="31">
        <v>0</v>
      </c>
      <c r="N8" s="155">
        <f t="shared" si="0"/>
        <v>0</v>
      </c>
      <c r="O8" s="31">
        <f t="shared" si="1"/>
        <v>2</v>
      </c>
      <c r="P8" s="39"/>
    </row>
    <row r="9" spans="1:16" ht="18.75" customHeight="1">
      <c r="A9" s="31" t="s">
        <v>7</v>
      </c>
      <c r="B9" s="155">
        <v>0</v>
      </c>
      <c r="C9" s="31">
        <v>2</v>
      </c>
      <c r="D9" s="155">
        <v>0</v>
      </c>
      <c r="E9" s="31">
        <v>0</v>
      </c>
      <c r="F9" s="155">
        <v>0</v>
      </c>
      <c r="G9" s="31">
        <v>0</v>
      </c>
      <c r="H9" s="247">
        <v>0</v>
      </c>
      <c r="I9" s="111">
        <v>0</v>
      </c>
      <c r="J9" s="246">
        <v>0</v>
      </c>
      <c r="K9" s="31">
        <v>1</v>
      </c>
      <c r="L9" s="246">
        <v>0</v>
      </c>
      <c r="M9" s="31">
        <v>1</v>
      </c>
      <c r="N9" s="155">
        <f t="shared" si="0"/>
        <v>0</v>
      </c>
      <c r="O9" s="31">
        <f t="shared" si="1"/>
        <v>4</v>
      </c>
      <c r="P9" s="39"/>
    </row>
    <row r="10" spans="1:16" ht="18.75" customHeight="1">
      <c r="A10" s="31" t="s">
        <v>8</v>
      </c>
      <c r="B10" s="155">
        <v>0</v>
      </c>
      <c r="C10" s="31">
        <v>0</v>
      </c>
      <c r="D10" s="155">
        <v>0</v>
      </c>
      <c r="E10" s="31">
        <v>0</v>
      </c>
      <c r="F10" s="155">
        <v>0</v>
      </c>
      <c r="G10" s="31">
        <v>0</v>
      </c>
      <c r="H10" s="246">
        <v>1</v>
      </c>
      <c r="I10" s="31">
        <v>0</v>
      </c>
      <c r="J10" s="246">
        <v>0</v>
      </c>
      <c r="K10" s="31">
        <v>0</v>
      </c>
      <c r="L10" s="246">
        <v>0</v>
      </c>
      <c r="M10" s="31">
        <v>0</v>
      </c>
      <c r="N10" s="155">
        <f t="shared" si="0"/>
        <v>1</v>
      </c>
      <c r="O10" s="31">
        <f t="shared" si="1"/>
        <v>0</v>
      </c>
      <c r="P10" s="39"/>
    </row>
    <row r="11" spans="1:16" ht="16.5" customHeight="1">
      <c r="A11" s="31" t="s">
        <v>9</v>
      </c>
      <c r="B11" s="155">
        <v>0</v>
      </c>
      <c r="C11" s="31">
        <v>0</v>
      </c>
      <c r="D11" s="155">
        <v>0</v>
      </c>
      <c r="E11" s="31">
        <v>0</v>
      </c>
      <c r="F11" s="155">
        <v>0</v>
      </c>
      <c r="G11" s="31">
        <v>0</v>
      </c>
      <c r="H11" s="246">
        <v>0</v>
      </c>
      <c r="I11" s="31">
        <v>1</v>
      </c>
      <c r="J11" s="246">
        <v>0</v>
      </c>
      <c r="K11" s="31">
        <v>0</v>
      </c>
      <c r="L11" s="246">
        <v>0</v>
      </c>
      <c r="M11" s="31">
        <v>0</v>
      </c>
      <c r="N11" s="155">
        <f t="shared" si="0"/>
        <v>0</v>
      </c>
      <c r="O11" s="31">
        <f t="shared" si="1"/>
        <v>1</v>
      </c>
      <c r="P11" s="39"/>
    </row>
    <row r="12" spans="1:16" ht="18.75" customHeight="1">
      <c r="A12" s="31" t="s">
        <v>10</v>
      </c>
      <c r="B12" s="155">
        <v>0</v>
      </c>
      <c r="C12" s="31">
        <v>0</v>
      </c>
      <c r="D12" s="155">
        <v>0</v>
      </c>
      <c r="E12" s="31">
        <v>0</v>
      </c>
      <c r="F12" s="155">
        <v>0</v>
      </c>
      <c r="G12" s="31">
        <v>0</v>
      </c>
      <c r="H12" s="246">
        <v>1</v>
      </c>
      <c r="I12" s="31">
        <v>0</v>
      </c>
      <c r="J12" s="246">
        <v>0</v>
      </c>
      <c r="K12" s="31">
        <v>0</v>
      </c>
      <c r="L12" s="246">
        <v>0</v>
      </c>
      <c r="M12" s="31">
        <v>0</v>
      </c>
      <c r="N12" s="155">
        <f t="shared" si="0"/>
        <v>1</v>
      </c>
      <c r="O12" s="31">
        <f t="shared" si="1"/>
        <v>0</v>
      </c>
      <c r="P12" s="39"/>
    </row>
    <row r="13" spans="1:16" ht="19.5" customHeight="1">
      <c r="A13" s="31" t="s">
        <v>11</v>
      </c>
      <c r="B13" s="155">
        <v>0</v>
      </c>
      <c r="C13" s="31">
        <v>0</v>
      </c>
      <c r="D13" s="155">
        <v>0</v>
      </c>
      <c r="E13" s="31">
        <v>0</v>
      </c>
      <c r="F13" s="155">
        <v>0</v>
      </c>
      <c r="G13" s="31">
        <v>0</v>
      </c>
      <c r="H13" s="246">
        <v>0</v>
      </c>
      <c r="I13" s="31">
        <v>1</v>
      </c>
      <c r="J13" s="246">
        <v>0</v>
      </c>
      <c r="K13" s="31">
        <v>0</v>
      </c>
      <c r="L13" s="246">
        <v>0</v>
      </c>
      <c r="M13" s="31">
        <v>0</v>
      </c>
      <c r="N13" s="155">
        <f t="shared" si="0"/>
        <v>0</v>
      </c>
      <c r="O13" s="31">
        <f t="shared" si="1"/>
        <v>1</v>
      </c>
      <c r="P13" s="39"/>
    </row>
    <row r="14" spans="1:16" ht="18.75" customHeight="1">
      <c r="A14" s="31" t="s">
        <v>12</v>
      </c>
      <c r="B14" s="155">
        <v>0</v>
      </c>
      <c r="C14" s="31">
        <v>0</v>
      </c>
      <c r="D14" s="155">
        <v>0</v>
      </c>
      <c r="E14" s="31">
        <v>0</v>
      </c>
      <c r="F14" s="155">
        <v>0</v>
      </c>
      <c r="G14" s="31">
        <v>0</v>
      </c>
      <c r="H14" s="246">
        <v>0</v>
      </c>
      <c r="I14" s="31">
        <v>0</v>
      </c>
      <c r="J14" s="246">
        <v>1</v>
      </c>
      <c r="K14" s="31">
        <v>1</v>
      </c>
      <c r="L14" s="246">
        <v>0</v>
      </c>
      <c r="M14" s="31">
        <v>0</v>
      </c>
      <c r="N14" s="155">
        <f t="shared" si="0"/>
        <v>1</v>
      </c>
      <c r="O14" s="31">
        <f t="shared" si="1"/>
        <v>1</v>
      </c>
      <c r="P14" s="39"/>
    </row>
    <row r="15" spans="1:16" ht="15">
      <c r="A15" s="31" t="s">
        <v>13</v>
      </c>
      <c r="B15" s="202">
        <v>0</v>
      </c>
      <c r="C15" s="214">
        <v>0</v>
      </c>
      <c r="D15" s="202">
        <v>0</v>
      </c>
      <c r="E15" s="214">
        <v>0</v>
      </c>
      <c r="F15" s="202">
        <v>0</v>
      </c>
      <c r="G15" s="214">
        <v>0</v>
      </c>
      <c r="H15" s="235">
        <v>2</v>
      </c>
      <c r="I15" s="214">
        <v>1</v>
      </c>
      <c r="J15" s="235">
        <v>0</v>
      </c>
      <c r="K15" s="214">
        <v>0</v>
      </c>
      <c r="L15" s="246">
        <v>0</v>
      </c>
      <c r="M15" s="214">
        <v>0</v>
      </c>
      <c r="N15" s="155">
        <f t="shared" si="0"/>
        <v>2</v>
      </c>
      <c r="O15" s="31">
        <f t="shared" si="1"/>
        <v>1</v>
      </c>
      <c r="P15" s="39"/>
    </row>
    <row r="16" spans="1:15" ht="15.75">
      <c r="A16" s="31" t="s">
        <v>14</v>
      </c>
      <c r="B16" s="201">
        <v>0</v>
      </c>
      <c r="C16" s="215">
        <v>1</v>
      </c>
      <c r="D16" s="201">
        <v>0</v>
      </c>
      <c r="E16" s="214">
        <v>0</v>
      </c>
      <c r="F16" s="202">
        <v>0</v>
      </c>
      <c r="G16" s="214">
        <v>0</v>
      </c>
      <c r="H16" s="235">
        <v>0</v>
      </c>
      <c r="I16" s="214">
        <v>0</v>
      </c>
      <c r="J16" s="235">
        <v>0</v>
      </c>
      <c r="K16" s="214">
        <v>0</v>
      </c>
      <c r="L16" s="235">
        <v>1</v>
      </c>
      <c r="M16" s="214">
        <v>0</v>
      </c>
      <c r="N16" s="155">
        <f t="shared" si="0"/>
        <v>1</v>
      </c>
      <c r="O16" s="31">
        <f t="shared" si="1"/>
        <v>1</v>
      </c>
    </row>
    <row r="17" spans="1:15" ht="19.5" customHeight="1">
      <c r="A17" s="31" t="s">
        <v>15</v>
      </c>
      <c r="B17" s="201">
        <v>0</v>
      </c>
      <c r="C17" s="215">
        <v>0</v>
      </c>
      <c r="D17" s="201">
        <v>0</v>
      </c>
      <c r="E17" s="214">
        <v>0</v>
      </c>
      <c r="F17" s="202">
        <v>0</v>
      </c>
      <c r="G17" s="214">
        <v>0</v>
      </c>
      <c r="H17" s="235">
        <v>2</v>
      </c>
      <c r="I17" s="214">
        <v>0</v>
      </c>
      <c r="J17" s="235">
        <v>0</v>
      </c>
      <c r="K17" s="214">
        <v>0</v>
      </c>
      <c r="L17" s="235">
        <v>0</v>
      </c>
      <c r="M17" s="214">
        <v>0</v>
      </c>
      <c r="N17" s="155">
        <f t="shared" si="0"/>
        <v>2</v>
      </c>
      <c r="O17" s="31">
        <f t="shared" si="1"/>
        <v>0</v>
      </c>
    </row>
    <row r="18" spans="1:15" ht="14.25">
      <c r="A18" s="57" t="s">
        <v>18</v>
      </c>
      <c r="B18" s="156">
        <f>SUM(B6:B17)</f>
        <v>0</v>
      </c>
      <c r="C18" s="57">
        <f>SUM(C6:C17)</f>
        <v>3</v>
      </c>
      <c r="D18" s="156">
        <f>SUM(D6:D14)</f>
        <v>0</v>
      </c>
      <c r="E18" s="57">
        <f>SUM(E6:E17)</f>
        <v>0</v>
      </c>
      <c r="F18" s="156">
        <f>SUM(F6:F17)</f>
        <v>0</v>
      </c>
      <c r="G18" s="57">
        <f>SUM(G6:G14)</f>
        <v>0</v>
      </c>
      <c r="H18" s="156">
        <f aca="true" t="shared" si="2" ref="H18:O18">SUM(H6:H17)</f>
        <v>6</v>
      </c>
      <c r="I18" s="57">
        <f t="shared" si="2"/>
        <v>5</v>
      </c>
      <c r="J18" s="156">
        <f t="shared" si="2"/>
        <v>3</v>
      </c>
      <c r="K18" s="57">
        <f t="shared" si="2"/>
        <v>4</v>
      </c>
      <c r="L18" s="156">
        <f t="shared" si="2"/>
        <v>1</v>
      </c>
      <c r="M18" s="57">
        <f t="shared" si="2"/>
        <v>1</v>
      </c>
      <c r="N18" s="156">
        <f t="shared" si="2"/>
        <v>10</v>
      </c>
      <c r="O18" s="57">
        <f t="shared" si="2"/>
        <v>13</v>
      </c>
    </row>
    <row r="20" spans="1:15" ht="65.25" customHeight="1">
      <c r="A20" s="3"/>
      <c r="B20" s="3"/>
      <c r="C20" s="3"/>
      <c r="D20" s="3"/>
      <c r="K20" s="386" t="s">
        <v>246</v>
      </c>
      <c r="L20" s="386"/>
      <c r="M20" s="386"/>
      <c r="N20" s="386"/>
      <c r="O20" s="386"/>
    </row>
    <row r="21" spans="11:15" ht="12.75">
      <c r="K21" s="216"/>
      <c r="L21" s="216"/>
      <c r="M21" s="216"/>
      <c r="N21" s="216"/>
      <c r="O21" s="216"/>
    </row>
    <row r="22" spans="1:34" ht="15">
      <c r="A22" s="337" t="s">
        <v>25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</row>
    <row r="23" spans="1:4" ht="15.75">
      <c r="A23" s="3" t="s">
        <v>75</v>
      </c>
      <c r="B23" s="3"/>
      <c r="C23" s="3"/>
      <c r="D23" s="3"/>
    </row>
  </sheetData>
  <sheetProtection/>
  <mergeCells count="13">
    <mergeCell ref="K20:O20"/>
    <mergeCell ref="L4:M4"/>
    <mergeCell ref="N4:O4"/>
    <mergeCell ref="A22:AH22"/>
    <mergeCell ref="A1:O1"/>
    <mergeCell ref="A2:O2"/>
    <mergeCell ref="A3:A5"/>
    <mergeCell ref="B3:O3"/>
    <mergeCell ref="B4:C4"/>
    <mergeCell ref="D4:E4"/>
    <mergeCell ref="F4:G4"/>
    <mergeCell ref="H4:I4"/>
    <mergeCell ref="J4:K4"/>
  </mergeCells>
  <printOptions/>
  <pageMargins left="0.35" right="0.3937007874015748" top="0.3937007874015748" bottom="0.3937007874015748" header="0.5118110236220472" footer="0.5118110236220472"/>
  <pageSetup horizontalDpi="300" verticalDpi="300" orientation="landscape" paperSize="9" scale="88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33"/>
  <sheetViews>
    <sheetView view="pageBreakPreview" zoomScale="60" zoomScaleNormal="90" zoomScalePageLayoutView="0" workbookViewId="0" topLeftCell="A1">
      <selection activeCell="C29" sqref="C29:M34"/>
    </sheetView>
  </sheetViews>
  <sheetFormatPr defaultColWidth="9.00390625" defaultRowHeight="12.75"/>
  <cols>
    <col min="1" max="1" width="28.375" style="0" customWidth="1"/>
    <col min="2" max="2" width="10.125" style="0" customWidth="1"/>
    <col min="3" max="3" width="9.00390625" style="0" customWidth="1"/>
    <col min="4" max="4" width="9.25390625" style="0" customWidth="1"/>
    <col min="5" max="5" width="8.625" style="0" customWidth="1"/>
    <col min="6" max="6" width="9.625" style="0" customWidth="1"/>
    <col min="7" max="7" width="8.25390625" style="0" customWidth="1"/>
    <col min="8" max="8" width="9.00390625" style="0" customWidth="1"/>
    <col min="9" max="9" width="8.875" style="0" customWidth="1"/>
    <col min="11" max="11" width="8.375" style="0" customWidth="1"/>
    <col min="12" max="12" width="9.25390625" style="0" customWidth="1"/>
    <col min="13" max="13" width="8.875" style="0" customWidth="1"/>
    <col min="14" max="14" width="9.00390625" style="0" customWidth="1"/>
    <col min="15" max="15" width="8.625" style="0" customWidth="1"/>
    <col min="17" max="17" width="9.00390625" style="0" customWidth="1"/>
  </cols>
  <sheetData>
    <row r="1" spans="1:17" ht="18.75">
      <c r="A1" s="365" t="s">
        <v>76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7" ht="18.75">
      <c r="A2" s="389" t="s">
        <v>65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34.5" customHeight="1">
      <c r="A3" s="391" t="s">
        <v>4</v>
      </c>
      <c r="B3" s="393" t="s">
        <v>77</v>
      </c>
      <c r="C3" s="394"/>
      <c r="D3" s="393" t="s">
        <v>78</v>
      </c>
      <c r="E3" s="394"/>
      <c r="F3" s="391" t="s">
        <v>79</v>
      </c>
      <c r="G3" s="391"/>
      <c r="H3" s="391"/>
      <c r="I3" s="392"/>
      <c r="J3" s="392"/>
      <c r="K3" s="392"/>
      <c r="L3" s="392"/>
      <c r="M3" s="392"/>
      <c r="N3" s="392"/>
      <c r="O3" s="392"/>
      <c r="P3" s="392"/>
      <c r="Q3" s="392"/>
    </row>
    <row r="4" spans="1:17" ht="31.5" customHeight="1">
      <c r="A4" s="391"/>
      <c r="B4" s="395"/>
      <c r="C4" s="396"/>
      <c r="D4" s="395"/>
      <c r="E4" s="396"/>
      <c r="F4" s="387" t="s">
        <v>68</v>
      </c>
      <c r="G4" s="388"/>
      <c r="H4" s="387" t="s">
        <v>69</v>
      </c>
      <c r="I4" s="388"/>
      <c r="J4" s="387" t="s">
        <v>71</v>
      </c>
      <c r="K4" s="388"/>
      <c r="L4" s="387" t="s">
        <v>80</v>
      </c>
      <c r="M4" s="388"/>
      <c r="N4" s="387" t="s">
        <v>81</v>
      </c>
      <c r="O4" s="388"/>
      <c r="P4" s="387" t="s">
        <v>74</v>
      </c>
      <c r="Q4" s="388"/>
    </row>
    <row r="5" spans="1:17" ht="15.75">
      <c r="A5" s="391"/>
      <c r="B5" s="157" t="s">
        <v>17</v>
      </c>
      <c r="C5" s="134" t="s">
        <v>223</v>
      </c>
      <c r="D5" s="157" t="s">
        <v>17</v>
      </c>
      <c r="E5" s="134" t="s">
        <v>223</v>
      </c>
      <c r="F5" s="157" t="s">
        <v>17</v>
      </c>
      <c r="G5" s="134" t="s">
        <v>223</v>
      </c>
      <c r="H5" s="157" t="s">
        <v>17</v>
      </c>
      <c r="I5" s="221" t="s">
        <v>223</v>
      </c>
      <c r="J5" s="250" t="s">
        <v>17</v>
      </c>
      <c r="K5" s="221" t="s">
        <v>223</v>
      </c>
      <c r="L5" s="157" t="s">
        <v>17</v>
      </c>
      <c r="M5" s="134" t="s">
        <v>223</v>
      </c>
      <c r="N5" s="157" t="s">
        <v>17</v>
      </c>
      <c r="O5" s="221" t="s">
        <v>223</v>
      </c>
      <c r="P5" s="157" t="s">
        <v>17</v>
      </c>
      <c r="Q5" s="134" t="s">
        <v>223</v>
      </c>
    </row>
    <row r="6" spans="1:17" ht="18" customHeight="1">
      <c r="A6" s="31" t="s">
        <v>3</v>
      </c>
      <c r="B6" s="246">
        <v>0</v>
      </c>
      <c r="C6" s="15">
        <v>3</v>
      </c>
      <c r="D6" s="246">
        <v>0</v>
      </c>
      <c r="E6" s="15">
        <v>0</v>
      </c>
      <c r="F6" s="246">
        <v>0</v>
      </c>
      <c r="G6" s="15">
        <v>0</v>
      </c>
      <c r="H6" s="155">
        <v>0</v>
      </c>
      <c r="I6" s="31">
        <v>0</v>
      </c>
      <c r="J6" s="246">
        <v>0</v>
      </c>
      <c r="K6" s="31">
        <v>0</v>
      </c>
      <c r="L6" s="246">
        <v>0</v>
      </c>
      <c r="M6" s="15">
        <v>0</v>
      </c>
      <c r="N6" s="246">
        <v>0</v>
      </c>
      <c r="O6" s="31">
        <v>0</v>
      </c>
      <c r="P6" s="155">
        <f>SUM(B6,D6,F6,H6,J6,L6,N6)</f>
        <v>0</v>
      </c>
      <c r="Q6" s="15">
        <f aca="true" t="shared" si="0" ref="Q6:Q17">SUM(G6,I6,K6,M6,O6)</f>
        <v>0</v>
      </c>
    </row>
    <row r="7" spans="1:17" ht="18.75" customHeight="1">
      <c r="A7" s="31" t="s">
        <v>5</v>
      </c>
      <c r="B7" s="246">
        <v>1</v>
      </c>
      <c r="C7" s="15">
        <v>0</v>
      </c>
      <c r="D7" s="246">
        <v>1</v>
      </c>
      <c r="E7" s="15">
        <v>0</v>
      </c>
      <c r="F7" s="246">
        <v>0</v>
      </c>
      <c r="G7" s="15">
        <v>0</v>
      </c>
      <c r="H7" s="155">
        <v>0</v>
      </c>
      <c r="I7" s="31">
        <v>0</v>
      </c>
      <c r="J7" s="246">
        <v>0</v>
      </c>
      <c r="K7" s="31">
        <v>0</v>
      </c>
      <c r="L7" s="246">
        <v>0</v>
      </c>
      <c r="M7" s="15">
        <v>0</v>
      </c>
      <c r="N7" s="246">
        <v>0</v>
      </c>
      <c r="O7" s="31">
        <v>0</v>
      </c>
      <c r="P7" s="155">
        <v>0</v>
      </c>
      <c r="Q7" s="15">
        <f t="shared" si="0"/>
        <v>0</v>
      </c>
    </row>
    <row r="8" spans="1:17" ht="17.25" customHeight="1">
      <c r="A8" s="31" t="s">
        <v>6</v>
      </c>
      <c r="B8" s="246">
        <v>0</v>
      </c>
      <c r="C8" s="15">
        <v>0</v>
      </c>
      <c r="D8" s="246">
        <v>1</v>
      </c>
      <c r="E8" s="15">
        <v>1</v>
      </c>
      <c r="F8" s="246">
        <v>0</v>
      </c>
      <c r="G8" s="15">
        <v>0</v>
      </c>
      <c r="H8" s="155">
        <v>0</v>
      </c>
      <c r="I8" s="31">
        <v>0</v>
      </c>
      <c r="J8" s="246">
        <v>0</v>
      </c>
      <c r="K8" s="31">
        <v>2</v>
      </c>
      <c r="L8" s="246">
        <v>0</v>
      </c>
      <c r="M8" s="15">
        <v>0</v>
      </c>
      <c r="N8" s="246">
        <v>0</v>
      </c>
      <c r="O8" s="31">
        <v>0</v>
      </c>
      <c r="P8" s="155">
        <v>0</v>
      </c>
      <c r="Q8" s="15">
        <f>K8</f>
        <v>2</v>
      </c>
    </row>
    <row r="9" spans="1:17" ht="22.5" customHeight="1">
      <c r="A9" s="31" t="s">
        <v>7</v>
      </c>
      <c r="B9" s="246">
        <v>0</v>
      </c>
      <c r="C9" s="15">
        <v>1</v>
      </c>
      <c r="D9" s="246">
        <v>2</v>
      </c>
      <c r="E9" s="15">
        <v>0</v>
      </c>
      <c r="F9" s="246">
        <v>0</v>
      </c>
      <c r="G9" s="15">
        <v>1</v>
      </c>
      <c r="H9" s="155">
        <v>0</v>
      </c>
      <c r="I9" s="31">
        <v>0</v>
      </c>
      <c r="J9" s="246">
        <v>0</v>
      </c>
      <c r="K9" s="31">
        <v>0</v>
      </c>
      <c r="L9" s="246">
        <v>0</v>
      </c>
      <c r="M9" s="15">
        <v>0</v>
      </c>
      <c r="N9" s="246">
        <v>0</v>
      </c>
      <c r="O9" s="31">
        <v>0</v>
      </c>
      <c r="P9" s="155">
        <v>0</v>
      </c>
      <c r="Q9" s="15">
        <f t="shared" si="0"/>
        <v>1</v>
      </c>
    </row>
    <row r="10" spans="1:17" ht="18.75" customHeight="1">
      <c r="A10" s="31" t="s">
        <v>8</v>
      </c>
      <c r="B10" s="246">
        <v>0</v>
      </c>
      <c r="C10" s="15">
        <v>1</v>
      </c>
      <c r="D10" s="246">
        <v>2</v>
      </c>
      <c r="E10" s="15">
        <v>0</v>
      </c>
      <c r="F10" s="246">
        <v>0</v>
      </c>
      <c r="G10" s="15">
        <v>0</v>
      </c>
      <c r="H10" s="155">
        <v>0</v>
      </c>
      <c r="I10" s="31">
        <v>0</v>
      </c>
      <c r="J10" s="246">
        <v>1</v>
      </c>
      <c r="K10" s="31">
        <v>0</v>
      </c>
      <c r="L10" s="246">
        <v>0</v>
      </c>
      <c r="M10" s="15">
        <v>0</v>
      </c>
      <c r="N10" s="246">
        <v>0</v>
      </c>
      <c r="O10" s="31">
        <v>0</v>
      </c>
      <c r="P10" s="155">
        <v>1</v>
      </c>
      <c r="Q10" s="15">
        <f t="shared" si="0"/>
        <v>0</v>
      </c>
    </row>
    <row r="11" spans="1:17" ht="20.25" customHeight="1">
      <c r="A11" s="31" t="s">
        <v>9</v>
      </c>
      <c r="B11" s="246">
        <v>0</v>
      </c>
      <c r="C11" s="15">
        <v>0</v>
      </c>
      <c r="D11" s="246">
        <v>2</v>
      </c>
      <c r="E11" s="15">
        <v>0</v>
      </c>
      <c r="F11" s="246">
        <v>0</v>
      </c>
      <c r="G11" s="15">
        <v>0</v>
      </c>
      <c r="H11" s="155">
        <v>0</v>
      </c>
      <c r="I11" s="31">
        <v>0</v>
      </c>
      <c r="J11" s="246">
        <v>0</v>
      </c>
      <c r="K11" s="31">
        <v>0</v>
      </c>
      <c r="L11" s="246">
        <v>0</v>
      </c>
      <c r="M11" s="15">
        <v>0</v>
      </c>
      <c r="N11" s="246">
        <v>0</v>
      </c>
      <c r="O11" s="31">
        <v>0</v>
      </c>
      <c r="P11" s="155">
        <v>0</v>
      </c>
      <c r="Q11" s="15">
        <f t="shared" si="0"/>
        <v>0</v>
      </c>
    </row>
    <row r="12" spans="1:17" ht="24" customHeight="1">
      <c r="A12" s="31" t="s">
        <v>10</v>
      </c>
      <c r="B12" s="246">
        <v>1</v>
      </c>
      <c r="C12" s="15">
        <v>0</v>
      </c>
      <c r="D12" s="246">
        <v>2</v>
      </c>
      <c r="E12" s="15">
        <v>0</v>
      </c>
      <c r="F12" s="246">
        <v>0</v>
      </c>
      <c r="G12" s="31">
        <v>0</v>
      </c>
      <c r="H12" s="155">
        <v>0</v>
      </c>
      <c r="I12" s="31">
        <v>0</v>
      </c>
      <c r="J12" s="246">
        <v>1</v>
      </c>
      <c r="K12" s="31">
        <v>0</v>
      </c>
      <c r="L12" s="246">
        <v>0</v>
      </c>
      <c r="M12" s="15">
        <v>0</v>
      </c>
      <c r="N12" s="246">
        <v>0</v>
      </c>
      <c r="O12" s="31">
        <v>0</v>
      </c>
      <c r="P12" s="155">
        <v>1</v>
      </c>
      <c r="Q12" s="15">
        <f t="shared" si="0"/>
        <v>0</v>
      </c>
    </row>
    <row r="13" spans="1:17" ht="20.25" customHeight="1">
      <c r="A13" s="31" t="s">
        <v>11</v>
      </c>
      <c r="B13" s="246">
        <v>1</v>
      </c>
      <c r="C13" s="15">
        <v>0</v>
      </c>
      <c r="D13" s="246">
        <v>0</v>
      </c>
      <c r="E13" s="15">
        <v>1</v>
      </c>
      <c r="F13" s="246">
        <v>0</v>
      </c>
      <c r="G13" s="15">
        <v>0</v>
      </c>
      <c r="H13" s="155">
        <v>0</v>
      </c>
      <c r="I13" s="31">
        <v>0</v>
      </c>
      <c r="J13" s="246">
        <v>0</v>
      </c>
      <c r="K13" s="31">
        <v>1</v>
      </c>
      <c r="L13" s="246">
        <v>0</v>
      </c>
      <c r="M13" s="15">
        <v>0</v>
      </c>
      <c r="N13" s="246">
        <v>0</v>
      </c>
      <c r="O13" s="31">
        <v>0</v>
      </c>
      <c r="P13" s="155">
        <v>0</v>
      </c>
      <c r="Q13" s="15">
        <f t="shared" si="0"/>
        <v>1</v>
      </c>
    </row>
    <row r="14" spans="1:17" ht="19.5" customHeight="1">
      <c r="A14" s="31" t="s">
        <v>12</v>
      </c>
      <c r="B14" s="246">
        <v>0</v>
      </c>
      <c r="C14" s="25">
        <v>0</v>
      </c>
      <c r="D14" s="249">
        <v>1</v>
      </c>
      <c r="E14" s="25">
        <v>0</v>
      </c>
      <c r="F14" s="246">
        <v>0</v>
      </c>
      <c r="G14" s="25">
        <v>0</v>
      </c>
      <c r="H14" s="192">
        <v>0</v>
      </c>
      <c r="I14" s="108">
        <v>0</v>
      </c>
      <c r="J14" s="249">
        <v>0</v>
      </c>
      <c r="K14" s="108">
        <v>0</v>
      </c>
      <c r="L14" s="249">
        <v>1</v>
      </c>
      <c r="M14" s="25">
        <v>1</v>
      </c>
      <c r="N14" s="246">
        <v>0</v>
      </c>
      <c r="O14" s="108">
        <v>0</v>
      </c>
      <c r="P14" s="155">
        <v>1</v>
      </c>
      <c r="Q14" s="15">
        <f t="shared" si="0"/>
        <v>1</v>
      </c>
    </row>
    <row r="15" spans="1:33" ht="19.5" customHeight="1">
      <c r="A15" s="31" t="s">
        <v>13</v>
      </c>
      <c r="B15" s="246">
        <v>0</v>
      </c>
      <c r="C15" s="125">
        <v>0</v>
      </c>
      <c r="D15" s="239">
        <v>0</v>
      </c>
      <c r="E15" s="125">
        <v>1</v>
      </c>
      <c r="F15" s="246">
        <v>0</v>
      </c>
      <c r="G15" s="125">
        <v>0</v>
      </c>
      <c r="H15" s="131">
        <v>0</v>
      </c>
      <c r="I15" s="130">
        <v>0</v>
      </c>
      <c r="J15" s="239">
        <v>2</v>
      </c>
      <c r="K15" s="130">
        <v>1</v>
      </c>
      <c r="L15" s="239">
        <v>0</v>
      </c>
      <c r="M15" s="125">
        <v>0</v>
      </c>
      <c r="N15" s="246">
        <v>0</v>
      </c>
      <c r="O15" s="130">
        <v>0</v>
      </c>
      <c r="P15" s="155">
        <v>2</v>
      </c>
      <c r="Q15" s="191">
        <f t="shared" si="0"/>
        <v>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">
      <c r="A16" s="31" t="s">
        <v>14</v>
      </c>
      <c r="B16" s="246">
        <v>0</v>
      </c>
      <c r="C16" s="252">
        <v>0</v>
      </c>
      <c r="D16" s="253">
        <v>2</v>
      </c>
      <c r="E16" s="252">
        <v>2</v>
      </c>
      <c r="F16" s="246">
        <v>0</v>
      </c>
      <c r="G16" s="252">
        <v>1</v>
      </c>
      <c r="H16" s="254">
        <v>0</v>
      </c>
      <c r="I16" s="255">
        <v>0</v>
      </c>
      <c r="J16" s="253">
        <v>0</v>
      </c>
      <c r="K16" s="255">
        <v>0</v>
      </c>
      <c r="L16" s="253">
        <v>0</v>
      </c>
      <c r="M16" s="252">
        <v>0</v>
      </c>
      <c r="N16" s="246">
        <v>1</v>
      </c>
      <c r="O16" s="255">
        <v>0</v>
      </c>
      <c r="P16" s="155">
        <v>1</v>
      </c>
      <c r="Q16" s="191">
        <f t="shared" si="0"/>
        <v>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8.75" customHeight="1">
      <c r="A17" s="31" t="s">
        <v>15</v>
      </c>
      <c r="B17" s="246">
        <v>0</v>
      </c>
      <c r="C17" s="256">
        <v>0</v>
      </c>
      <c r="D17" s="257">
        <v>0</v>
      </c>
      <c r="E17" s="256">
        <v>0</v>
      </c>
      <c r="F17" s="246">
        <v>0</v>
      </c>
      <c r="G17" s="256">
        <v>0</v>
      </c>
      <c r="H17" s="258">
        <v>0</v>
      </c>
      <c r="I17" s="259">
        <v>0</v>
      </c>
      <c r="J17" s="257">
        <v>2</v>
      </c>
      <c r="K17" s="259">
        <v>0</v>
      </c>
      <c r="L17" s="257">
        <v>0</v>
      </c>
      <c r="M17" s="256">
        <v>0</v>
      </c>
      <c r="N17" s="246">
        <v>0</v>
      </c>
      <c r="O17" s="259">
        <v>0</v>
      </c>
      <c r="P17" s="155">
        <v>2</v>
      </c>
      <c r="Q17" s="191">
        <f t="shared" si="0"/>
        <v>0</v>
      </c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</row>
    <row r="18" spans="1:17" ht="13.5" customHeight="1">
      <c r="A18" s="57" t="s">
        <v>18</v>
      </c>
      <c r="B18" s="248">
        <f>SUM(B6:B17)</f>
        <v>3</v>
      </c>
      <c r="C18" s="29">
        <f>SUM(C6:C17)</f>
        <v>5</v>
      </c>
      <c r="D18" s="195">
        <f>SUM(D6:D17)</f>
        <v>13</v>
      </c>
      <c r="E18" s="29">
        <f>SUM(E6:E17)</f>
        <v>5</v>
      </c>
      <c r="F18" s="195">
        <f>SUM(F6:F14)</f>
        <v>0</v>
      </c>
      <c r="G18" s="29">
        <f>SUM(G6:G17)</f>
        <v>2</v>
      </c>
      <c r="H18" s="195">
        <f>SUM(H6:H17)</f>
        <v>0</v>
      </c>
      <c r="I18" s="251">
        <f>SUM(I6:I14)</f>
        <v>0</v>
      </c>
      <c r="J18" s="195">
        <f>SUM(J6:J17)</f>
        <v>6</v>
      </c>
      <c r="K18" s="251">
        <f>SUM(K6:K17)</f>
        <v>4</v>
      </c>
      <c r="L18" s="195">
        <f>SUM(L6:L17)</f>
        <v>1</v>
      </c>
      <c r="M18" s="29">
        <f>SUM(M6:M17)</f>
        <v>1</v>
      </c>
      <c r="N18" s="195">
        <f>SUM(N6:N17)</f>
        <v>1</v>
      </c>
      <c r="O18" s="251">
        <f>SUM(O6:O14)</f>
        <v>0</v>
      </c>
      <c r="P18" s="156">
        <f>SUM(P6:P17)</f>
        <v>8</v>
      </c>
      <c r="Q18" s="10">
        <f>SUM(Q6:Q17)</f>
        <v>7</v>
      </c>
    </row>
    <row r="22" spans="1:35" ht="15">
      <c r="A22" s="337" t="s">
        <v>25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</row>
    <row r="23" ht="15.75">
      <c r="A23" s="3" t="s">
        <v>136</v>
      </c>
    </row>
    <row r="29" spans="3:13" ht="12.75">
      <c r="C29" s="27"/>
      <c r="E29" s="27"/>
      <c r="G29" s="27"/>
      <c r="K29" s="27"/>
      <c r="M29" s="27"/>
    </row>
    <row r="30" spans="3:11" ht="12.75">
      <c r="C30" s="27"/>
      <c r="E30" s="27"/>
      <c r="K30" s="27"/>
    </row>
    <row r="31" spans="3:11" ht="12.75">
      <c r="C31" s="27"/>
      <c r="E31" s="222"/>
      <c r="K31" s="27"/>
    </row>
    <row r="32" spans="3:11" ht="12.75">
      <c r="C32" s="27"/>
      <c r="E32" s="222"/>
      <c r="K32" s="27"/>
    </row>
    <row r="33" spans="3:5" ht="12.75">
      <c r="C33" s="63"/>
      <c r="E33" s="222"/>
    </row>
  </sheetData>
  <sheetProtection/>
  <mergeCells count="13">
    <mergeCell ref="A22:AI22"/>
    <mergeCell ref="A1:Q1"/>
    <mergeCell ref="A2:Q2"/>
    <mergeCell ref="A3:A5"/>
    <mergeCell ref="F3:Q3"/>
    <mergeCell ref="B3:C4"/>
    <mergeCell ref="D3:E4"/>
    <mergeCell ref="N4:O4"/>
    <mergeCell ref="P4:Q4"/>
    <mergeCell ref="F4:G4"/>
    <mergeCell ref="H4:I4"/>
    <mergeCell ref="J4:K4"/>
    <mergeCell ref="L4:M4"/>
  </mergeCells>
  <printOptions/>
  <pageMargins left="0.31" right="0.19" top="0.38" bottom="0.36" header="0.32" footer="0.39"/>
  <pageSetup horizontalDpi="300" verticalDpi="300" orientation="landscape" paperSize="9" scale="82" r:id="rId1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="80" zoomScaleNormal="75" zoomScaleSheetLayoutView="80" zoomScalePageLayoutView="0" workbookViewId="0" topLeftCell="A13">
      <selection activeCell="B26" sqref="B26:N34"/>
    </sheetView>
  </sheetViews>
  <sheetFormatPr defaultColWidth="9.00390625" defaultRowHeight="12.75"/>
  <cols>
    <col min="1" max="1" width="26.625" style="0" customWidth="1"/>
    <col min="2" max="2" width="12.75390625" style="28" customWidth="1"/>
    <col min="3" max="3" width="12.25390625" style="28" customWidth="1"/>
    <col min="4" max="4" width="8.875" style="28" customWidth="1"/>
    <col min="5" max="5" width="8.875" style="0" customWidth="1"/>
    <col min="6" max="6" width="9.00390625" style="0" customWidth="1"/>
    <col min="7" max="7" width="8.625" style="0" customWidth="1"/>
    <col min="8" max="8" width="8.25390625" style="0" customWidth="1"/>
    <col min="9" max="9" width="8.875" style="0" customWidth="1"/>
    <col min="10" max="11" width="9.00390625" style="0" customWidth="1"/>
    <col min="12" max="13" width="9.375" style="0" customWidth="1"/>
    <col min="14" max="14" width="8.375" style="0" customWidth="1"/>
    <col min="15" max="15" width="9.625" style="0" customWidth="1"/>
  </cols>
  <sheetData>
    <row r="1" spans="1:15" ht="18.75">
      <c r="A1" s="365" t="s">
        <v>82</v>
      </c>
      <c r="B1" s="365"/>
      <c r="C1" s="365"/>
      <c r="D1" s="365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18.75">
      <c r="A2" s="365" t="s">
        <v>65</v>
      </c>
      <c r="B2" s="365"/>
      <c r="C2" s="365"/>
      <c r="D2" s="365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ht="18.75">
      <c r="A3" s="55"/>
      <c r="B3" s="55"/>
      <c r="C3" s="55"/>
      <c r="D3" s="5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30.75" customHeight="1">
      <c r="A4" s="399" t="s">
        <v>4</v>
      </c>
      <c r="B4" s="402" t="s">
        <v>83</v>
      </c>
      <c r="C4" s="403"/>
      <c r="D4" s="397" t="s">
        <v>79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398"/>
    </row>
    <row r="5" spans="1:15" ht="51" customHeight="1">
      <c r="A5" s="399"/>
      <c r="B5" s="404"/>
      <c r="C5" s="405"/>
      <c r="D5" s="397" t="s">
        <v>68</v>
      </c>
      <c r="E5" s="398"/>
      <c r="F5" s="397" t="s">
        <v>69</v>
      </c>
      <c r="G5" s="398"/>
      <c r="H5" s="397" t="s">
        <v>71</v>
      </c>
      <c r="I5" s="398"/>
      <c r="J5" s="397" t="s">
        <v>80</v>
      </c>
      <c r="K5" s="398"/>
      <c r="L5" s="397" t="s">
        <v>143</v>
      </c>
      <c r="M5" s="398"/>
      <c r="N5" s="397" t="s">
        <v>74</v>
      </c>
      <c r="O5" s="398"/>
    </row>
    <row r="6" spans="1:15" ht="33" customHeight="1">
      <c r="A6" s="399"/>
      <c r="B6" s="154" t="s">
        <v>207</v>
      </c>
      <c r="C6" s="59" t="s">
        <v>225</v>
      </c>
      <c r="D6" s="157" t="s">
        <v>19</v>
      </c>
      <c r="E6" s="221" t="s">
        <v>223</v>
      </c>
      <c r="F6" s="157" t="s">
        <v>19</v>
      </c>
      <c r="G6" s="221" t="s">
        <v>223</v>
      </c>
      <c r="H6" s="157" t="s">
        <v>19</v>
      </c>
      <c r="I6" s="221" t="s">
        <v>223</v>
      </c>
      <c r="J6" s="157" t="s">
        <v>19</v>
      </c>
      <c r="K6" s="221" t="s">
        <v>223</v>
      </c>
      <c r="L6" s="157" t="s">
        <v>19</v>
      </c>
      <c r="M6" s="221" t="s">
        <v>223</v>
      </c>
      <c r="N6" s="157" t="s">
        <v>19</v>
      </c>
      <c r="O6" s="134" t="s">
        <v>223</v>
      </c>
    </row>
    <row r="7" spans="1:34" ht="22.5" customHeight="1">
      <c r="A7" s="31" t="s">
        <v>3</v>
      </c>
      <c r="B7" s="314">
        <v>2</v>
      </c>
      <c r="C7" s="319">
        <v>8</v>
      </c>
      <c r="D7" s="217">
        <v>0</v>
      </c>
      <c r="E7" s="218">
        <v>0</v>
      </c>
      <c r="F7" s="217">
        <v>0</v>
      </c>
      <c r="G7" s="218">
        <v>0</v>
      </c>
      <c r="H7" s="217">
        <v>0</v>
      </c>
      <c r="I7" s="218">
        <v>0</v>
      </c>
      <c r="J7" s="217">
        <v>2</v>
      </c>
      <c r="K7" s="218">
        <v>0</v>
      </c>
      <c r="L7" s="217">
        <v>0</v>
      </c>
      <c r="M7" s="218">
        <v>0</v>
      </c>
      <c r="N7" s="217">
        <v>2</v>
      </c>
      <c r="O7" s="218">
        <v>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23.25" customHeight="1">
      <c r="A8" s="31" t="s">
        <v>5</v>
      </c>
      <c r="B8" s="400"/>
      <c r="C8" s="400"/>
      <c r="D8" s="217">
        <v>0</v>
      </c>
      <c r="E8" s="218">
        <v>0</v>
      </c>
      <c r="F8" s="217">
        <v>0</v>
      </c>
      <c r="G8" s="218">
        <v>0</v>
      </c>
      <c r="H8" s="217">
        <v>0</v>
      </c>
      <c r="I8" s="218">
        <v>0</v>
      </c>
      <c r="J8" s="217">
        <v>0</v>
      </c>
      <c r="K8" s="218">
        <v>2</v>
      </c>
      <c r="L8" s="217">
        <v>0</v>
      </c>
      <c r="M8" s="218">
        <v>0</v>
      </c>
      <c r="N8" s="217">
        <v>0</v>
      </c>
      <c r="O8" s="218">
        <v>2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21.75" customHeight="1">
      <c r="A9" s="31" t="s">
        <v>6</v>
      </c>
      <c r="B9" s="400"/>
      <c r="C9" s="400"/>
      <c r="D9" s="217">
        <v>0</v>
      </c>
      <c r="E9" s="218">
        <v>0</v>
      </c>
      <c r="F9" s="217">
        <v>0</v>
      </c>
      <c r="G9" s="218">
        <v>0</v>
      </c>
      <c r="H9" s="217">
        <v>0</v>
      </c>
      <c r="I9" s="218">
        <v>0</v>
      </c>
      <c r="J9" s="217">
        <v>0</v>
      </c>
      <c r="K9" s="218">
        <v>0</v>
      </c>
      <c r="L9" s="217">
        <v>0</v>
      </c>
      <c r="M9" s="218">
        <v>0</v>
      </c>
      <c r="N9" s="217">
        <v>0</v>
      </c>
      <c r="O9" s="218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1" customHeight="1">
      <c r="A10" s="31" t="s">
        <v>7</v>
      </c>
      <c r="B10" s="400"/>
      <c r="C10" s="400"/>
      <c r="D10" s="217">
        <v>0</v>
      </c>
      <c r="E10" s="218">
        <v>1</v>
      </c>
      <c r="F10" s="217">
        <v>0</v>
      </c>
      <c r="G10" s="218">
        <v>0</v>
      </c>
      <c r="H10" s="217">
        <v>0</v>
      </c>
      <c r="I10" s="218">
        <v>0</v>
      </c>
      <c r="J10" s="217">
        <v>0</v>
      </c>
      <c r="K10" s="218">
        <v>1</v>
      </c>
      <c r="L10" s="217">
        <v>0</v>
      </c>
      <c r="M10" s="218">
        <v>1</v>
      </c>
      <c r="N10" s="217">
        <v>0</v>
      </c>
      <c r="O10" s="218">
        <v>3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24" customHeight="1">
      <c r="A11" s="31" t="s">
        <v>8</v>
      </c>
      <c r="B11" s="400"/>
      <c r="C11" s="400"/>
      <c r="D11" s="217">
        <v>0</v>
      </c>
      <c r="E11" s="218">
        <v>0</v>
      </c>
      <c r="F11" s="217">
        <v>0</v>
      </c>
      <c r="G11" s="218">
        <v>0</v>
      </c>
      <c r="H11" s="217">
        <v>0</v>
      </c>
      <c r="I11" s="218">
        <v>0</v>
      </c>
      <c r="J11" s="217">
        <v>0</v>
      </c>
      <c r="K11" s="218">
        <v>0</v>
      </c>
      <c r="L11" s="217">
        <v>0</v>
      </c>
      <c r="M11" s="218">
        <v>0</v>
      </c>
      <c r="N11" s="217">
        <v>0</v>
      </c>
      <c r="O11" s="218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22.5" customHeight="1">
      <c r="A12" s="31" t="s">
        <v>9</v>
      </c>
      <c r="B12" s="400"/>
      <c r="C12" s="400"/>
      <c r="D12" s="217">
        <v>0</v>
      </c>
      <c r="E12" s="218">
        <v>0</v>
      </c>
      <c r="F12" s="217">
        <v>0</v>
      </c>
      <c r="G12" s="218">
        <v>0</v>
      </c>
      <c r="H12" s="217">
        <v>0</v>
      </c>
      <c r="I12" s="218">
        <v>1</v>
      </c>
      <c r="J12" s="217">
        <v>0</v>
      </c>
      <c r="K12" s="218">
        <v>0</v>
      </c>
      <c r="L12" s="217">
        <v>0</v>
      </c>
      <c r="M12" s="218" t="s">
        <v>227</v>
      </c>
      <c r="N12" s="217">
        <v>0</v>
      </c>
      <c r="O12" s="218">
        <v>2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ht="20.25" customHeight="1">
      <c r="A13" s="31" t="s">
        <v>10</v>
      </c>
      <c r="B13" s="400"/>
      <c r="C13" s="400"/>
      <c r="D13" s="217">
        <v>0</v>
      </c>
      <c r="E13" s="218">
        <v>0</v>
      </c>
      <c r="F13" s="217">
        <v>0</v>
      </c>
      <c r="G13" s="218">
        <v>0</v>
      </c>
      <c r="H13" s="217">
        <v>0</v>
      </c>
      <c r="I13" s="218">
        <v>0</v>
      </c>
      <c r="J13" s="217">
        <v>0</v>
      </c>
      <c r="K13" s="218">
        <v>0</v>
      </c>
      <c r="L13" s="217">
        <v>0</v>
      </c>
      <c r="M13" s="218">
        <v>0</v>
      </c>
      <c r="N13" s="217">
        <v>0</v>
      </c>
      <c r="O13" s="218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24" customHeight="1">
      <c r="A14" s="31" t="s">
        <v>11</v>
      </c>
      <c r="B14" s="400"/>
      <c r="C14" s="400"/>
      <c r="D14" s="217">
        <v>0</v>
      </c>
      <c r="E14" s="218">
        <v>0</v>
      </c>
      <c r="F14" s="217">
        <v>0</v>
      </c>
      <c r="G14" s="218">
        <v>0</v>
      </c>
      <c r="H14" s="217">
        <v>0</v>
      </c>
      <c r="I14" s="218">
        <v>0</v>
      </c>
      <c r="J14" s="217">
        <v>0</v>
      </c>
      <c r="K14" s="218">
        <v>0</v>
      </c>
      <c r="L14" s="217">
        <v>0</v>
      </c>
      <c r="M14" s="218">
        <v>0</v>
      </c>
      <c r="N14" s="217">
        <v>0</v>
      </c>
      <c r="O14" s="218"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23.25" customHeight="1">
      <c r="A15" s="31" t="s">
        <v>12</v>
      </c>
      <c r="B15" s="400"/>
      <c r="C15" s="400"/>
      <c r="D15" s="217">
        <v>0</v>
      </c>
      <c r="E15" s="218">
        <v>0</v>
      </c>
      <c r="F15" s="217">
        <v>0</v>
      </c>
      <c r="G15" s="218">
        <v>0</v>
      </c>
      <c r="H15" s="217">
        <v>0</v>
      </c>
      <c r="I15" s="218">
        <v>0</v>
      </c>
      <c r="J15" s="217">
        <v>0</v>
      </c>
      <c r="K15" s="218">
        <v>0</v>
      </c>
      <c r="L15" s="217">
        <v>0</v>
      </c>
      <c r="M15" s="218">
        <v>0</v>
      </c>
      <c r="N15" s="217">
        <v>0</v>
      </c>
      <c r="O15" s="218"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24" customHeight="1">
      <c r="A16" s="31" t="s">
        <v>13</v>
      </c>
      <c r="B16" s="400"/>
      <c r="C16" s="400"/>
      <c r="D16" s="201">
        <v>0</v>
      </c>
      <c r="E16" s="127">
        <v>0</v>
      </c>
      <c r="F16" s="201">
        <v>0</v>
      </c>
      <c r="G16" s="127">
        <v>0</v>
      </c>
      <c r="H16" s="201">
        <v>0</v>
      </c>
      <c r="I16" s="127">
        <v>0</v>
      </c>
      <c r="J16" s="201">
        <v>0</v>
      </c>
      <c r="K16" s="127">
        <v>0</v>
      </c>
      <c r="L16" s="201">
        <v>0</v>
      </c>
      <c r="M16" s="127">
        <v>0</v>
      </c>
      <c r="N16" s="201">
        <v>0</v>
      </c>
      <c r="O16" s="215"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ht="15.75">
      <c r="A17" s="31" t="s">
        <v>14</v>
      </c>
      <c r="B17" s="400"/>
      <c r="C17" s="400"/>
      <c r="D17" s="201">
        <v>0</v>
      </c>
      <c r="E17" s="127">
        <v>0</v>
      </c>
      <c r="F17" s="201">
        <v>0</v>
      </c>
      <c r="G17" s="127">
        <v>0</v>
      </c>
      <c r="H17" s="201">
        <v>0</v>
      </c>
      <c r="I17" s="127">
        <v>0</v>
      </c>
      <c r="J17" s="201">
        <v>0</v>
      </c>
      <c r="K17" s="127">
        <v>0</v>
      </c>
      <c r="L17" s="201">
        <v>0</v>
      </c>
      <c r="M17" s="127">
        <v>0</v>
      </c>
      <c r="N17" s="201">
        <v>0</v>
      </c>
      <c r="O17" s="127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15" ht="25.5" customHeight="1">
      <c r="A18" s="31" t="s">
        <v>15</v>
      </c>
      <c r="B18" s="401"/>
      <c r="C18" s="401"/>
      <c r="D18" s="217">
        <v>0</v>
      </c>
      <c r="E18" s="218">
        <v>0</v>
      </c>
      <c r="F18" s="217">
        <v>0</v>
      </c>
      <c r="G18" s="218">
        <v>0</v>
      </c>
      <c r="H18" s="217">
        <v>0</v>
      </c>
      <c r="I18" s="218">
        <v>0</v>
      </c>
      <c r="J18" s="217">
        <v>0</v>
      </c>
      <c r="K18" s="218">
        <v>0</v>
      </c>
      <c r="L18" s="217">
        <v>0</v>
      </c>
      <c r="M18" s="218">
        <v>0</v>
      </c>
      <c r="N18" s="217">
        <v>0</v>
      </c>
      <c r="O18" s="218">
        <v>0</v>
      </c>
    </row>
    <row r="19" spans="1:15" ht="13.5" customHeight="1">
      <c r="A19" s="57" t="s">
        <v>18</v>
      </c>
      <c r="B19" s="147"/>
      <c r="C19" s="145"/>
      <c r="D19" s="219">
        <f>SUM(D7:D18)</f>
        <v>0</v>
      </c>
      <c r="E19" s="220">
        <f aca="true" t="shared" si="0" ref="E19:O19">SUM(E7:E18)</f>
        <v>1</v>
      </c>
      <c r="F19" s="219">
        <f t="shared" si="0"/>
        <v>0</v>
      </c>
      <c r="G19" s="220">
        <f t="shared" si="0"/>
        <v>0</v>
      </c>
      <c r="H19" s="219">
        <f t="shared" si="0"/>
        <v>0</v>
      </c>
      <c r="I19" s="220">
        <f t="shared" si="0"/>
        <v>1</v>
      </c>
      <c r="J19" s="219">
        <f t="shared" si="0"/>
        <v>2</v>
      </c>
      <c r="K19" s="220">
        <f t="shared" si="0"/>
        <v>3</v>
      </c>
      <c r="L19" s="219">
        <f t="shared" si="0"/>
        <v>0</v>
      </c>
      <c r="M19" s="220">
        <v>2</v>
      </c>
      <c r="N19" s="219">
        <f t="shared" si="0"/>
        <v>2</v>
      </c>
      <c r="O19" s="220">
        <f t="shared" si="0"/>
        <v>7</v>
      </c>
    </row>
    <row r="20" ht="25.5" customHeight="1"/>
    <row r="21" spans="1:34" ht="15">
      <c r="A21" s="58"/>
      <c r="B21" s="58"/>
      <c r="C21" s="58"/>
      <c r="D21" s="5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15">
      <c r="A22" s="337" t="s">
        <v>25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</row>
    <row r="23" spans="1:34" ht="14.25">
      <c r="A23" s="28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28"/>
    </row>
    <row r="24" spans="1:34" ht="15.75">
      <c r="A24" s="33" t="s">
        <v>136</v>
      </c>
      <c r="B24" s="33"/>
      <c r="C24" s="33"/>
      <c r="D24" s="3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ht="12.75">
      <c r="A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ht="12.75">
      <c r="A26" s="28"/>
      <c r="C26" s="27"/>
      <c r="E26" s="27"/>
      <c r="F26" s="28"/>
      <c r="G26" s="28"/>
      <c r="H26" s="28"/>
      <c r="I26" s="27"/>
      <c r="J26" s="28"/>
      <c r="K26" s="27"/>
      <c r="L26" s="28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2.75">
      <c r="A27" s="28"/>
      <c r="C27" s="27"/>
      <c r="E27" s="28"/>
      <c r="F27" s="28"/>
      <c r="G27" s="28"/>
      <c r="H27" s="28"/>
      <c r="I27" s="28"/>
      <c r="J27" s="28"/>
      <c r="K27" s="27"/>
      <c r="L27" s="28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2.75">
      <c r="A28" s="28"/>
      <c r="C28" s="27"/>
      <c r="E28" s="28"/>
      <c r="F28" s="28"/>
      <c r="G28" s="28"/>
      <c r="H28" s="28"/>
      <c r="I28" s="28"/>
      <c r="J28" s="28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ht="12.75">
      <c r="A29" s="28"/>
      <c r="C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ht="12.75">
      <c r="A30" s="28"/>
      <c r="C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2.75">
      <c r="A31" s="28"/>
      <c r="C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2.75">
      <c r="A32" s="28"/>
      <c r="C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12.75">
      <c r="A33" s="28"/>
      <c r="C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ht="12.75">
      <c r="A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ht="12.75">
      <c r="A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ht="12.75">
      <c r="A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ht="12.75">
      <c r="A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2.75">
      <c r="A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ht="12.75">
      <c r="A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ht="12.75">
      <c r="A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ht="12.75">
      <c r="A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12.75">
      <c r="A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ht="12.75">
      <c r="A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</sheetData>
  <sheetProtection/>
  <mergeCells count="14">
    <mergeCell ref="A1:O1"/>
    <mergeCell ref="A2:O2"/>
    <mergeCell ref="B4:C5"/>
    <mergeCell ref="D4:O4"/>
    <mergeCell ref="D5:E5"/>
    <mergeCell ref="F5:G5"/>
    <mergeCell ref="H5:I5"/>
    <mergeCell ref="J5:K5"/>
    <mergeCell ref="L5:M5"/>
    <mergeCell ref="N5:O5"/>
    <mergeCell ref="A22:AH22"/>
    <mergeCell ref="A4:A6"/>
    <mergeCell ref="B7:B18"/>
    <mergeCell ref="C7:C18"/>
  </mergeCells>
  <printOptions/>
  <pageMargins left="0.3" right="0.25" top="0.3937007874015748" bottom="0.3937007874015748" header="0.5118110236220472" footer="0.5118110236220472"/>
  <pageSetup horizontalDpi="300" verticalDpi="300" orientation="landscape" paperSize="9" scale="7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2015-05-05T05:01:18Z</cp:lastPrinted>
  <dcterms:created xsi:type="dcterms:W3CDTF">2008-12-15T06:49:42Z</dcterms:created>
  <dcterms:modified xsi:type="dcterms:W3CDTF">2015-05-05T05:04:19Z</dcterms:modified>
  <cp:category/>
  <cp:version/>
  <cp:contentType/>
  <cp:contentStatus/>
</cp:coreProperties>
</file>